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.juszczak\Desktop\1.Dokumenty jakosciowe do odbioru\26.11.2024 okazanie dokumentacji Daldehog\Dokumentacja warsztatowa\ETAP 2 - rodzina rysunków K10\"/>
    </mc:Choice>
  </mc:AlternateContent>
  <xr:revisionPtr revIDLastSave="0" documentId="13_ncr:1_{75DBCC95-F331-4ED0-9F08-D34660AFFC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8 Group 1" sheetId="1" r:id="rId1"/>
    <sheet name="B8 Group 2" sheetId="4" r:id="rId2"/>
    <sheet name="PSM" sheetId="2" r:id="rId3"/>
  </sheets>
  <definedNames>
    <definedName name="_xlnm._FilterDatabase" localSheetId="0" hidden="1">'B8 Group 1'!$A$1:$I$203</definedName>
    <definedName name="_xlnm._FilterDatabase" localSheetId="1" hidden="1">'B8 Group 2'!$A$1:$I$1</definedName>
    <definedName name="_xlnm._FilterDatabase" localSheetId="2" hidden="1">PSM!$A$1:$J$1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2" l="1"/>
  <c r="H91" i="2"/>
  <c r="H38" i="2"/>
  <c r="H149" i="4"/>
  <c r="H146" i="4"/>
  <c r="H144" i="4"/>
  <c r="H143" i="4"/>
  <c r="H142" i="4"/>
  <c r="H141" i="4"/>
  <c r="H140" i="4"/>
  <c r="H139" i="4"/>
  <c r="H138" i="4"/>
  <c r="H137" i="4"/>
  <c r="H133" i="4"/>
  <c r="H130" i="4"/>
  <c r="H129" i="4"/>
  <c r="H128" i="4"/>
  <c r="H127" i="4"/>
  <c r="H124" i="4"/>
  <c r="H123" i="4"/>
  <c r="H104" i="4"/>
  <c r="H103" i="4"/>
  <c r="H99" i="4"/>
  <c r="H95" i="4"/>
  <c r="H64" i="4"/>
  <c r="H61" i="4"/>
  <c r="H60" i="4"/>
  <c r="H59" i="4"/>
  <c r="H58" i="4"/>
  <c r="H57" i="4"/>
  <c r="H56" i="4"/>
  <c r="H54" i="4"/>
  <c r="H40" i="4"/>
  <c r="H100" i="1"/>
  <c r="H151" i="1"/>
  <c r="H148" i="1"/>
  <c r="H146" i="1"/>
  <c r="H145" i="1"/>
  <c r="H144" i="1"/>
  <c r="H143" i="1"/>
  <c r="H142" i="1"/>
  <c r="H141" i="1"/>
  <c r="H140" i="1"/>
  <c r="H139" i="1"/>
  <c r="H135" i="1"/>
  <c r="H125" i="1"/>
  <c r="H128" i="1"/>
  <c r="H129" i="1"/>
  <c r="H130" i="1"/>
  <c r="H131" i="1"/>
  <c r="H124" i="1"/>
  <c r="H105" i="1"/>
  <c r="H104" i="1"/>
  <c r="H62" i="1"/>
  <c r="H61" i="1"/>
  <c r="H60" i="1"/>
  <c r="H59" i="1"/>
  <c r="H58" i="1"/>
  <c r="H57" i="1"/>
  <c r="H55" i="1"/>
  <c r="H41" i="1"/>
  <c r="H96" i="1"/>
  <c r="H65" i="1"/>
</calcChain>
</file>

<file path=xl/sharedStrings.xml><?xml version="1.0" encoding="utf-8"?>
<sst xmlns="http://schemas.openxmlformats.org/spreadsheetml/2006/main" count="1185" uniqueCount="647">
  <si>
    <t>NUMER WYDANIA</t>
  </si>
  <si>
    <t>NUMER RYSUNKU</t>
  </si>
  <si>
    <t>Zespół</t>
  </si>
  <si>
    <t>ilosc elementow (SZT)</t>
  </si>
  <si>
    <t>Indeks zmian</t>
  </si>
  <si>
    <t>WYKAZ ELEMENTÓW [ZESPÓŁ]</t>
  </si>
  <si>
    <t>Ciężar całkowity (kg)</t>
  </si>
  <si>
    <t>DATA WYDANIA</t>
  </si>
  <si>
    <t>A</t>
  </si>
  <si>
    <t>KOTEW K-2</t>
  </si>
  <si>
    <t>13,05,2024</t>
  </si>
  <si>
    <t>KOTEW K-3</t>
  </si>
  <si>
    <t>KOTEW K-4</t>
  </si>
  <si>
    <t>KOTEW K-5</t>
  </si>
  <si>
    <t>REKLAMA</t>
  </si>
  <si>
    <t>K9/171</t>
  </si>
  <si>
    <t>O/4</t>
  </si>
  <si>
    <t>26,06,2024</t>
  </si>
  <si>
    <t>PSM</t>
  </si>
  <si>
    <t>K9/172</t>
  </si>
  <si>
    <t>O/5</t>
  </si>
  <si>
    <t>K9/173</t>
  </si>
  <si>
    <t xml:space="preserve"> B/1576</t>
  </si>
  <si>
    <t>RAMA 6 - ZESPOŁY W/37-38;     R/100-101;  B/1576</t>
  </si>
  <si>
    <t xml:space="preserve"> W/37</t>
  </si>
  <si>
    <t xml:space="preserve"> W/38</t>
  </si>
  <si>
    <t xml:space="preserve">   R/100</t>
  </si>
  <si>
    <t xml:space="preserve">  R/101</t>
  </si>
  <si>
    <t>K9/208</t>
  </si>
  <si>
    <t xml:space="preserve"> T/236</t>
  </si>
  <si>
    <t>STĘŻENIA - ZESPOŁY  T/236;  T/237; T/274 DO  T/291;  T/322; : T/327;  T/701;  T/70</t>
  </si>
  <si>
    <t xml:space="preserve"> T/237</t>
  </si>
  <si>
    <t xml:space="preserve"> T/274</t>
  </si>
  <si>
    <t xml:space="preserve"> T/275</t>
  </si>
  <si>
    <t xml:space="preserve"> T/276</t>
  </si>
  <si>
    <t xml:space="preserve"> T/277</t>
  </si>
  <si>
    <t xml:space="preserve"> T/278</t>
  </si>
  <si>
    <t xml:space="preserve"> T/279</t>
  </si>
  <si>
    <t xml:space="preserve"> T/280</t>
  </si>
  <si>
    <t xml:space="preserve"> T/281</t>
  </si>
  <si>
    <t xml:space="preserve"> T/283</t>
  </si>
  <si>
    <t xml:space="preserve"> T/284</t>
  </si>
  <si>
    <t xml:space="preserve"> T/285</t>
  </si>
  <si>
    <t xml:space="preserve"> T/286</t>
  </si>
  <si>
    <t xml:space="preserve"> T/287</t>
  </si>
  <si>
    <t xml:space="preserve"> T/289</t>
  </si>
  <si>
    <t xml:space="preserve"> T/290</t>
  </si>
  <si>
    <t xml:space="preserve"> T/291</t>
  </si>
  <si>
    <t xml:space="preserve"> T/322</t>
  </si>
  <si>
    <t xml:space="preserve"> T/327</t>
  </si>
  <si>
    <t xml:space="preserve"> T/701</t>
  </si>
  <si>
    <t xml:space="preserve"> T/702</t>
  </si>
  <si>
    <t>K9/214</t>
  </si>
  <si>
    <t>IST./1169</t>
  </si>
  <si>
    <t>ZASTRZAŁY - Z/17 DO Z/27</t>
  </si>
  <si>
    <t>IST./1170</t>
  </si>
  <si>
    <t>IST./1171</t>
  </si>
  <si>
    <t>Z/17</t>
  </si>
  <si>
    <t>Z/18</t>
  </si>
  <si>
    <t>Z/19</t>
  </si>
  <si>
    <t>Z/20</t>
  </si>
  <si>
    <t>Z/21</t>
  </si>
  <si>
    <t>Z/22</t>
  </si>
  <si>
    <t>Z/23</t>
  </si>
  <si>
    <t>Z/24</t>
  </si>
  <si>
    <t>Z/25</t>
  </si>
  <si>
    <t>Z/26</t>
  </si>
  <si>
    <t>K9/215</t>
  </si>
  <si>
    <t>T/255</t>
  </si>
  <si>
    <t>TĘŻNIKI - ZESPOŁY  T/255 -  T/258</t>
  </si>
  <si>
    <t>T/256</t>
  </si>
  <si>
    <t>T/257</t>
  </si>
  <si>
    <t>T/258</t>
  </si>
  <si>
    <t>K9/218</t>
  </si>
  <si>
    <t>ELEMENTY MONTAŻOWE - RAMA 3-6</t>
  </si>
  <si>
    <t>1920.5</t>
  </si>
  <si>
    <t>K9/219</t>
  </si>
  <si>
    <t xml:space="preserve"> S/681</t>
  </si>
  <si>
    <t>SŁUP S/681</t>
  </si>
  <si>
    <t>K9/220</t>
  </si>
  <si>
    <t xml:space="preserve"> S/565</t>
  </si>
  <si>
    <t>SŁUP S/565</t>
  </si>
  <si>
    <t>K9/221</t>
  </si>
  <si>
    <t xml:space="preserve"> S/564</t>
  </si>
  <si>
    <t>SŁUP S/564</t>
  </si>
  <si>
    <t>K9/222</t>
  </si>
  <si>
    <t xml:space="preserve"> S/563</t>
  </si>
  <si>
    <t>SŁUP S/563</t>
  </si>
  <si>
    <t>K9/223</t>
  </si>
  <si>
    <t xml:space="preserve"> S/562</t>
  </si>
  <si>
    <t>SŁUP S/562</t>
  </si>
  <si>
    <t>K9/224</t>
  </si>
  <si>
    <t xml:space="preserve"> S/561</t>
  </si>
  <si>
    <t>SŁUP S/561</t>
  </si>
  <si>
    <t>K9/225</t>
  </si>
  <si>
    <t xml:space="preserve">  S/560</t>
  </si>
  <si>
    <t>SŁUP S/560</t>
  </si>
  <si>
    <t>K9/226</t>
  </si>
  <si>
    <t xml:space="preserve"> S/572</t>
  </si>
  <si>
    <t>SŁUP S/572</t>
  </si>
  <si>
    <t>K9/227</t>
  </si>
  <si>
    <t xml:space="preserve"> S/686</t>
  </si>
  <si>
    <t>SŁUP S/686</t>
  </si>
  <si>
    <t>K9/228</t>
  </si>
  <si>
    <t xml:space="preserve"> S/571</t>
  </si>
  <si>
    <t>SŁUP S/571</t>
  </si>
  <si>
    <t>K9/229</t>
  </si>
  <si>
    <t xml:space="preserve"> S/685</t>
  </si>
  <si>
    <t>SŁUP S/685</t>
  </si>
  <si>
    <t>K9/230</t>
  </si>
  <si>
    <t xml:space="preserve"> S/684</t>
  </si>
  <si>
    <t>SŁUP S/684</t>
  </si>
  <si>
    <t>K9/231</t>
  </si>
  <si>
    <t xml:space="preserve"> S/688</t>
  </si>
  <si>
    <t>SŁUPY - S/688, S/689, S/691, S/692</t>
  </si>
  <si>
    <t xml:space="preserve"> S/689</t>
  </si>
  <si>
    <t xml:space="preserve"> S/692</t>
  </si>
  <si>
    <t xml:space="preserve"> S/691</t>
  </si>
  <si>
    <t>K9/232</t>
  </si>
  <si>
    <t xml:space="preserve"> S/665</t>
  </si>
  <si>
    <t>SŁUPY - S/665, S/666, S/687, S/693, S/694, S/696, S/697, S/698, S/699</t>
  </si>
  <si>
    <t xml:space="preserve"> S/666</t>
  </si>
  <si>
    <t xml:space="preserve"> S/687</t>
  </si>
  <si>
    <t>S/693</t>
  </si>
  <si>
    <t>S/694</t>
  </si>
  <si>
    <t>S/696</t>
  </si>
  <si>
    <t>S/697</t>
  </si>
  <si>
    <t>S/698</t>
  </si>
  <si>
    <t>S/699</t>
  </si>
  <si>
    <t>K9/233</t>
  </si>
  <si>
    <t>S/701</t>
  </si>
  <si>
    <t>SŁUPY - S/555, S/701, S/702, S/703, S/704</t>
  </si>
  <si>
    <t>S/702</t>
  </si>
  <si>
    <t>S/703</t>
  </si>
  <si>
    <t>S/704</t>
  </si>
  <si>
    <t>S/555</t>
  </si>
  <si>
    <t>K9/235</t>
  </si>
  <si>
    <t xml:space="preserve">  R/2</t>
  </si>
  <si>
    <t xml:space="preserve">RYGLE ZESPOŁY </t>
  </si>
  <si>
    <t xml:space="preserve">  R/23</t>
  </si>
  <si>
    <t xml:space="preserve">  R/48</t>
  </si>
  <si>
    <t xml:space="preserve">  R/69</t>
  </si>
  <si>
    <t xml:space="preserve">  R/75</t>
  </si>
  <si>
    <t xml:space="preserve">  R/77</t>
  </si>
  <si>
    <t xml:space="preserve">  R/98</t>
  </si>
  <si>
    <t xml:space="preserve">  R/102</t>
  </si>
  <si>
    <t xml:space="preserve">  R/105</t>
  </si>
  <si>
    <t xml:space="preserve">  R/107</t>
  </si>
  <si>
    <t xml:space="preserve">  R/108</t>
  </si>
  <si>
    <t xml:space="preserve">  R/117</t>
  </si>
  <si>
    <t xml:space="preserve">  R/118</t>
  </si>
  <si>
    <t xml:space="preserve">  R/120</t>
  </si>
  <si>
    <t xml:space="preserve">  R/123</t>
  </si>
  <si>
    <t>K9/236</t>
  </si>
  <si>
    <t xml:space="preserve"> W/21</t>
  </si>
  <si>
    <t>ZESPOŁY W/21; W/39</t>
  </si>
  <si>
    <t>W/39</t>
  </si>
  <si>
    <t>K9/237</t>
  </si>
  <si>
    <t>L/26</t>
  </si>
  <si>
    <t xml:space="preserve">RYGLE - ZESPOŁY L/26; L/44; L/46; L/74; L/75; </t>
  </si>
  <si>
    <t xml:space="preserve">  L/44</t>
  </si>
  <si>
    <t xml:space="preserve">  L/46</t>
  </si>
  <si>
    <t xml:space="preserve">  L/73</t>
  </si>
  <si>
    <t xml:space="preserve">  L/74</t>
  </si>
  <si>
    <t xml:space="preserve">  L/75</t>
  </si>
  <si>
    <t>K9/238</t>
  </si>
  <si>
    <t xml:space="preserve"> E/3 </t>
  </si>
  <si>
    <t xml:space="preserve">BLACHY </t>
  </si>
  <si>
    <t xml:space="preserve"> E/4 </t>
  </si>
  <si>
    <t xml:space="preserve"> E/14 </t>
  </si>
  <si>
    <t xml:space="preserve"> E/15 </t>
  </si>
  <si>
    <t xml:space="preserve"> E/19 </t>
  </si>
  <si>
    <t xml:space="preserve"> E/20 </t>
  </si>
  <si>
    <t xml:space="preserve"> E/22 </t>
  </si>
  <si>
    <t xml:space="preserve"> E/99 </t>
  </si>
  <si>
    <t xml:space="preserve"> E/100</t>
  </si>
  <si>
    <t xml:space="preserve"> E/101 </t>
  </si>
  <si>
    <t xml:space="preserve"> E/103 </t>
  </si>
  <si>
    <t xml:space="preserve"> E/104 </t>
  </si>
  <si>
    <t xml:space="preserve"> E/106</t>
  </si>
  <si>
    <t xml:space="preserve"> E/107 </t>
  </si>
  <si>
    <t xml:space="preserve"> E/108 </t>
  </si>
  <si>
    <t xml:space="preserve"> E/110 </t>
  </si>
  <si>
    <t xml:space="preserve"> E/111 </t>
  </si>
  <si>
    <t xml:space="preserve"> E/112 </t>
  </si>
  <si>
    <t xml:space="preserve"> E/113 </t>
  </si>
  <si>
    <t xml:space="preserve"> E/114 </t>
  </si>
  <si>
    <t xml:space="preserve"> E/115 </t>
  </si>
  <si>
    <t xml:space="preserve"> E/116 </t>
  </si>
  <si>
    <t xml:space="preserve"> E/117 </t>
  </si>
  <si>
    <t xml:space="preserve"> E/118 </t>
  </si>
  <si>
    <t xml:space="preserve"> E/119</t>
  </si>
  <si>
    <t xml:space="preserve"> E/121</t>
  </si>
  <si>
    <t xml:space="preserve"> E/122 </t>
  </si>
  <si>
    <t xml:space="preserve"> E/124 </t>
  </si>
  <si>
    <t xml:space="preserve"> B/309</t>
  </si>
  <si>
    <t xml:space="preserve">  A/561</t>
  </si>
  <si>
    <t>K9/239</t>
  </si>
  <si>
    <t xml:space="preserve"> B/75</t>
  </si>
  <si>
    <t>BELKI ZESPOŁY -  B/75; B/232;B/273; B/1542;  B/1543;  B/1589;  E/32</t>
  </si>
  <si>
    <t xml:space="preserve"> B/232</t>
  </si>
  <si>
    <t xml:space="preserve"> B/273</t>
  </si>
  <si>
    <t xml:space="preserve"> B/1542</t>
  </si>
  <si>
    <t xml:space="preserve"> B/1543</t>
  </si>
  <si>
    <t xml:space="preserve"> B/1589</t>
  </si>
  <si>
    <t xml:space="preserve"> B/1692</t>
  </si>
  <si>
    <t xml:space="preserve"> B/1716</t>
  </si>
  <si>
    <t xml:space="preserve"> E/32</t>
  </si>
  <si>
    <t>K9/240</t>
  </si>
  <si>
    <t xml:space="preserve">  S/673</t>
  </si>
  <si>
    <t>SŁUP S/706</t>
  </si>
  <si>
    <t>K9/241</t>
  </si>
  <si>
    <t xml:space="preserve">  S/706</t>
  </si>
  <si>
    <t>SŁUP S/673</t>
  </si>
  <si>
    <t>19,07,2024</t>
  </si>
  <si>
    <t>K10/106</t>
  </si>
  <si>
    <t>SŁUP S/569</t>
  </si>
  <si>
    <t>17,07,2024</t>
  </si>
  <si>
    <t>K10/107</t>
  </si>
  <si>
    <t>SŁUP S/573</t>
  </si>
  <si>
    <t>K10/108</t>
  </si>
  <si>
    <t>SŁUP S/574</t>
  </si>
  <si>
    <t>K10/109</t>
  </si>
  <si>
    <t>SŁUP S/575</t>
  </si>
  <si>
    <t>K10/110</t>
  </si>
  <si>
    <t>SŁUP S/576</t>
  </si>
  <si>
    <t>K10/111</t>
  </si>
  <si>
    <t>SŁUP S/577</t>
  </si>
  <si>
    <t>K10/112</t>
  </si>
  <si>
    <t>SŁUP S/578</t>
  </si>
  <si>
    <t>K10/113</t>
  </si>
  <si>
    <t>SŁUP S/579</t>
  </si>
  <si>
    <t>K10/114</t>
  </si>
  <si>
    <t>SŁUP S/580</t>
  </si>
  <si>
    <t>K10/115</t>
  </si>
  <si>
    <t>SŁUP S/581</t>
  </si>
  <si>
    <t>K10/116</t>
  </si>
  <si>
    <t>SŁUP S/583</t>
  </si>
  <si>
    <t>K10/117</t>
  </si>
  <si>
    <t>SŁUP S/584</t>
  </si>
  <si>
    <t>K10/118</t>
  </si>
  <si>
    <t>SŁUP S/585</t>
  </si>
  <si>
    <t>K10/119</t>
  </si>
  <si>
    <t>SŁUP S/586</t>
  </si>
  <si>
    <t>K10/120</t>
  </si>
  <si>
    <t>SŁUP S/587</t>
  </si>
  <si>
    <t>K10/121</t>
  </si>
  <si>
    <t>SŁUP S/588</t>
  </si>
  <si>
    <t>22,07,2024</t>
  </si>
  <si>
    <t>K10/122</t>
  </si>
  <si>
    <t>SŁUP S/589</t>
  </si>
  <si>
    <t>K10/123</t>
  </si>
  <si>
    <t>SŁUP S/590</t>
  </si>
  <si>
    <t>K10/124</t>
  </si>
  <si>
    <t>SŁUP S/591</t>
  </si>
  <si>
    <t>K10/125</t>
  </si>
  <si>
    <t>SŁUP S/595</t>
  </si>
  <si>
    <t>K10/126</t>
  </si>
  <si>
    <t>SŁUP S/596</t>
  </si>
  <si>
    <t>K10/127</t>
  </si>
  <si>
    <t>SŁUP S/683</t>
  </si>
  <si>
    <t>K10/164</t>
  </si>
  <si>
    <t>SŁUP S/711</t>
  </si>
  <si>
    <t>24,07,2024</t>
  </si>
  <si>
    <t>K10/165</t>
  </si>
  <si>
    <t>SŁUP S/570</t>
  </si>
  <si>
    <t>K10/128</t>
  </si>
  <si>
    <t>B/323</t>
  </si>
  <si>
    <t>BELKI STALOWE - ZESPOŁY B/323; B/326-B332</t>
  </si>
  <si>
    <t>18,07,2024</t>
  </si>
  <si>
    <t>B/326</t>
  </si>
  <si>
    <t>B/327</t>
  </si>
  <si>
    <t>B/328</t>
  </si>
  <si>
    <t>B/329</t>
  </si>
  <si>
    <t>B/330</t>
  </si>
  <si>
    <t>B/331</t>
  </si>
  <si>
    <t>B/332</t>
  </si>
  <si>
    <t>K10/129</t>
  </si>
  <si>
    <t>B/334</t>
  </si>
  <si>
    <t>BELKI STALOWE - ZESPOŁY B/334; B/335; B/386; B/1594</t>
  </si>
  <si>
    <t>B/335</t>
  </si>
  <si>
    <t>B/386</t>
  </si>
  <si>
    <t>B/1594</t>
  </si>
  <si>
    <t>K10/130</t>
  </si>
  <si>
    <t>PŁATWIE - ZESPOŁY P/42 DO P/64</t>
  </si>
  <si>
    <t>K10/131</t>
  </si>
  <si>
    <t>R/57</t>
  </si>
  <si>
    <t>RYGLE - ZESPOŁY R/57-R/59; R/62-63; R/80-82; R/85-88</t>
  </si>
  <si>
    <t>R/58</t>
  </si>
  <si>
    <t>R/59</t>
  </si>
  <si>
    <t>R/62</t>
  </si>
  <si>
    <t>R/63</t>
  </si>
  <si>
    <t>R/80</t>
  </si>
  <si>
    <t>R/81</t>
  </si>
  <si>
    <t>R/82</t>
  </si>
  <si>
    <t>R/85</t>
  </si>
  <si>
    <t>R/86</t>
  </si>
  <si>
    <t>R/87</t>
  </si>
  <si>
    <t>R/88</t>
  </si>
  <si>
    <t>K10/132</t>
  </si>
  <si>
    <t>R/110</t>
  </si>
  <si>
    <t>RYGLE - ZESPOŁY R/110-115</t>
  </si>
  <si>
    <t>R/111</t>
  </si>
  <si>
    <t>R/112</t>
  </si>
  <si>
    <t>R/113</t>
  </si>
  <si>
    <t>R/114</t>
  </si>
  <si>
    <t>R/115</t>
  </si>
  <si>
    <t>K10/133</t>
  </si>
  <si>
    <t>TZ/1</t>
  </si>
  <si>
    <t>TĘŻNIKI - ZESPOŁY TZ1 - TZ7</t>
  </si>
  <si>
    <t>TZ/2</t>
  </si>
  <si>
    <t>TZ/3</t>
  </si>
  <si>
    <t>TZ/4</t>
  </si>
  <si>
    <t>TZ/6</t>
  </si>
  <si>
    <t>TZ/7</t>
  </si>
  <si>
    <t>K10/134</t>
  </si>
  <si>
    <t>D/28</t>
  </si>
  <si>
    <t>ATTYKA DASZEK - ZESPOŁY D/28; D/30-32</t>
  </si>
  <si>
    <t>D/30</t>
  </si>
  <si>
    <t>D/31</t>
  </si>
  <si>
    <t>D/32</t>
  </si>
  <si>
    <t>K10/135</t>
  </si>
  <si>
    <t>D/33</t>
  </si>
  <si>
    <t>ATTYKA DASZEK - ZESPOŁY D/34-46</t>
  </si>
  <si>
    <t>D/34</t>
  </si>
  <si>
    <t>D/35</t>
  </si>
  <si>
    <t>D/36</t>
  </si>
  <si>
    <t>D/37</t>
  </si>
  <si>
    <t>K10/136</t>
  </si>
  <si>
    <t>T/292</t>
  </si>
  <si>
    <t>TĘŻNIKI-ZESPOŁY T/292; T/310-311; T/313; T/324; T/377 T/379; T/382; T/551;  T/698</t>
  </si>
  <si>
    <t>T/311</t>
  </si>
  <si>
    <t>T/313</t>
  </si>
  <si>
    <t>T/324</t>
  </si>
  <si>
    <t>T/377</t>
  </si>
  <si>
    <t>T/379</t>
  </si>
  <si>
    <t>T/382</t>
  </si>
  <si>
    <t>T/551</t>
  </si>
  <si>
    <t>T/698</t>
  </si>
  <si>
    <t>K10/137</t>
  </si>
  <si>
    <t>G/23</t>
  </si>
  <si>
    <t>BLACHOWNICA - ZESPÓŁ  G/23</t>
  </si>
  <si>
    <t>K10/138</t>
  </si>
  <si>
    <t>G/33</t>
  </si>
  <si>
    <t>BLACHOWNICA - ZESPÓŁ  G/33</t>
  </si>
  <si>
    <t>K10/139</t>
  </si>
  <si>
    <t>G/4</t>
  </si>
  <si>
    <t>BLACHOWNICA - ZESPÓŁ  G/4</t>
  </si>
  <si>
    <t>K10/140</t>
  </si>
  <si>
    <t>G/5</t>
  </si>
  <si>
    <t>BLACHOWNICA - ZESPÓŁ  G/5</t>
  </si>
  <si>
    <t>K10/141</t>
  </si>
  <si>
    <t>G/34</t>
  </si>
  <si>
    <t>BLACHOWNICA - ZESPÓŁ  G/34</t>
  </si>
  <si>
    <t>K10/142</t>
  </si>
  <si>
    <t>G/7</t>
  </si>
  <si>
    <t>BLACHOWNICA - ZESPÓŁ  G/7</t>
  </si>
  <si>
    <t>K10/143</t>
  </si>
  <si>
    <t>G/8</t>
  </si>
  <si>
    <t>BLACHOWNICA - ZESPÓŁ  G/8</t>
  </si>
  <si>
    <t>K10/144</t>
  </si>
  <si>
    <t>G/9</t>
  </si>
  <si>
    <t>BLACHOWNICA - ZESPÓŁ  G/9</t>
  </si>
  <si>
    <t>K10/145</t>
  </si>
  <si>
    <t>G/12</t>
  </si>
  <si>
    <t>BLACHOWNICA - ZESPÓŁ  G/12</t>
  </si>
  <si>
    <t>K10/146</t>
  </si>
  <si>
    <t>G/14</t>
  </si>
  <si>
    <t>BLACHOWNICA - ZESPÓŁ  G/14</t>
  </si>
  <si>
    <t>K10/147</t>
  </si>
  <si>
    <t>G/15</t>
  </si>
  <si>
    <t>BLACHOWNICA - ZESPÓŁ  G/15</t>
  </si>
  <si>
    <t>K10/148</t>
  </si>
  <si>
    <t>G/16</t>
  </si>
  <si>
    <t>BLACHOWNICA - ZESPÓŁ  G/16</t>
  </si>
  <si>
    <t>K10/149</t>
  </si>
  <si>
    <t>G/18</t>
  </si>
  <si>
    <t>BLACHOWNICA - ZESPÓŁ  G/18</t>
  </si>
  <si>
    <t>K10/150</t>
  </si>
  <si>
    <t>G/19</t>
  </si>
  <si>
    <t>BLACHOWNICA - ZESPÓŁ  G/19</t>
  </si>
  <si>
    <t>K10/151</t>
  </si>
  <si>
    <t>G/20</t>
  </si>
  <si>
    <t>BLACHOWNICA - ZESPÓŁ  G/20</t>
  </si>
  <si>
    <t>K10/152</t>
  </si>
  <si>
    <t>G/31</t>
  </si>
  <si>
    <t>BLACHOWNICA - ZESPÓŁ  G/31</t>
  </si>
  <si>
    <t>K10/153</t>
  </si>
  <si>
    <t>G/24</t>
  </si>
  <si>
    <t>BLACHOWNICA - ZESPÓŁ  G/24</t>
  </si>
  <si>
    <t>K10/154</t>
  </si>
  <si>
    <t>G/25</t>
  </si>
  <si>
    <t>BLACHOWNICA - ZESPÓŁ  G/25</t>
  </si>
  <si>
    <t>K10/155</t>
  </si>
  <si>
    <t>G/27</t>
  </si>
  <si>
    <t>BLACHOWNICA - ZESPÓŁ  G/27</t>
  </si>
  <si>
    <t>K10/156</t>
  </si>
  <si>
    <t>B/1739</t>
  </si>
  <si>
    <t>BLACHOWNICA - ZASTRZAŁY</t>
  </si>
  <si>
    <t>K10/157</t>
  </si>
  <si>
    <t>A/679</t>
  </si>
  <si>
    <t>RYGLE WITRYN - ZESPOŁY A/679-683; A/726; R/56; R/78-79; R/89; R/121-122</t>
  </si>
  <si>
    <t>A/680</t>
  </si>
  <si>
    <t>A/681</t>
  </si>
  <si>
    <t>A/682</t>
  </si>
  <si>
    <t>A/683</t>
  </si>
  <si>
    <t>A/727</t>
  </si>
  <si>
    <t>R/56</t>
  </si>
  <si>
    <t>R/78</t>
  </si>
  <si>
    <t>R/79</t>
  </si>
  <si>
    <t>R/89</t>
  </si>
  <si>
    <t>R/121</t>
  </si>
  <si>
    <t>R/122</t>
  </si>
  <si>
    <t>K10/158</t>
  </si>
  <si>
    <t>B/1536</t>
  </si>
  <si>
    <t>WSPORNIKI - ZESPOŁY B/1536; B/1539-40; B/1545; B/1547; B/1549</t>
  </si>
  <si>
    <t>B/1539</t>
  </si>
  <si>
    <t>B/1540</t>
  </si>
  <si>
    <t>B/1547</t>
  </si>
  <si>
    <t>B/1549</t>
  </si>
  <si>
    <t>K10/159</t>
  </si>
  <si>
    <t>B/1596</t>
  </si>
  <si>
    <t>WSPORNIKI - ZESPOŁY B/1535; B/1596-1598</t>
  </si>
  <si>
    <t>B/1597</t>
  </si>
  <si>
    <t>B/1598</t>
  </si>
  <si>
    <t>B/1613</t>
  </si>
  <si>
    <t>K10/160</t>
  </si>
  <si>
    <t>STĘŻENIA - ETAP II - cz,1</t>
  </si>
  <si>
    <t>K10/161</t>
  </si>
  <si>
    <t>STĘŻENIA - ETAP II - cz,2</t>
  </si>
  <si>
    <t>K10/162</t>
  </si>
  <si>
    <t>B/1625</t>
  </si>
  <si>
    <t>REKLAMA - ZESPOŁY B/1625-1632</t>
  </si>
  <si>
    <t>B/1626</t>
  </si>
  <si>
    <t>B/1627</t>
  </si>
  <si>
    <t>B/1628</t>
  </si>
  <si>
    <t>B/1630</t>
  </si>
  <si>
    <t>B/1631</t>
  </si>
  <si>
    <t>B/1632</t>
  </si>
  <si>
    <t>K10/163</t>
  </si>
  <si>
    <t>B/89</t>
  </si>
  <si>
    <t>B/90</t>
  </si>
  <si>
    <t>B/94</t>
  </si>
  <si>
    <t>B/105</t>
  </si>
  <si>
    <t>B/106</t>
  </si>
  <si>
    <t>B/107</t>
  </si>
  <si>
    <t>B/113</t>
  </si>
  <si>
    <t>B/357</t>
  </si>
  <si>
    <t>B/358</t>
  </si>
  <si>
    <t>B/360</t>
  </si>
  <si>
    <t>B/361</t>
  </si>
  <si>
    <t>B/362</t>
  </si>
  <si>
    <t>B/363</t>
  </si>
  <si>
    <t>B/1623</t>
  </si>
  <si>
    <t>B/1624</t>
  </si>
  <si>
    <t>B/1633</t>
  </si>
  <si>
    <t>K10/166</t>
  </si>
  <si>
    <t>B/1545</t>
  </si>
  <si>
    <t>ZESPOŁY B/1733-34; B/1545</t>
  </si>
  <si>
    <t>B/733</t>
  </si>
  <si>
    <t>B/1734</t>
  </si>
  <si>
    <t>K10/167</t>
  </si>
  <si>
    <t>B/1732</t>
  </si>
  <si>
    <t>Zespoły B/1735; B/1737-38; B/1748-51; B/1753-54; 58-59</t>
  </si>
  <si>
    <t>B/1735</t>
  </si>
  <si>
    <t>B/1737</t>
  </si>
  <si>
    <t>B/1738</t>
  </si>
  <si>
    <t>B/1748</t>
  </si>
  <si>
    <t>B/1749</t>
  </si>
  <si>
    <t>B/1750</t>
  </si>
  <si>
    <t>B/1751</t>
  </si>
  <si>
    <t>B/1753</t>
  </si>
  <si>
    <t>B/17754</t>
  </si>
  <si>
    <t>B/1758</t>
  </si>
  <si>
    <t>B/1759</t>
  </si>
  <si>
    <t>K10/168</t>
  </si>
  <si>
    <t>C16/2</t>
  </si>
  <si>
    <t>CENTRALA (OŚ K"-M'/12-13)</t>
  </si>
  <si>
    <t>C16/3</t>
  </si>
  <si>
    <t>C16/4</t>
  </si>
  <si>
    <t>C16/5</t>
  </si>
  <si>
    <t>C16/6</t>
  </si>
  <si>
    <t>C16/7</t>
  </si>
  <si>
    <t>C16/8</t>
  </si>
  <si>
    <t>C16/9</t>
  </si>
  <si>
    <t>C16/10</t>
  </si>
  <si>
    <t>C16/11</t>
  </si>
  <si>
    <t>C16/12</t>
  </si>
  <si>
    <t>C16/13</t>
  </si>
  <si>
    <t>C16/14</t>
  </si>
  <si>
    <t>C16/15</t>
  </si>
  <si>
    <t>K10/169</t>
  </si>
  <si>
    <t>c13/1</t>
  </si>
  <si>
    <t>CENTRALA (OŚ M'-N'/12-13)</t>
  </si>
  <si>
    <t>c13/2</t>
  </si>
  <si>
    <t>c13/3</t>
  </si>
  <si>
    <t>c13/4</t>
  </si>
  <si>
    <t>c13/5</t>
  </si>
  <si>
    <t>c13/6</t>
  </si>
  <si>
    <t>c13/7</t>
  </si>
  <si>
    <t>c13/8</t>
  </si>
  <si>
    <t>c13/9</t>
  </si>
  <si>
    <t>c13/10</t>
  </si>
  <si>
    <t>c13/11</t>
  </si>
  <si>
    <t>K10/170</t>
  </si>
  <si>
    <t>c14/1</t>
  </si>
  <si>
    <t>CENTRALA (OŚ N'-R/12-13)</t>
  </si>
  <si>
    <t>c14/2</t>
  </si>
  <si>
    <t>c14/3</t>
  </si>
  <si>
    <t>c14/4</t>
  </si>
  <si>
    <t>c14/5</t>
  </si>
  <si>
    <t>c14/6</t>
  </si>
  <si>
    <t>c14/7</t>
  </si>
  <si>
    <t>c14/8</t>
  </si>
  <si>
    <t>c14/9</t>
  </si>
  <si>
    <t>c14/10</t>
  </si>
  <si>
    <t>c14/11</t>
  </si>
  <si>
    <t>K10/171</t>
  </si>
  <si>
    <t>STĘŻENIA - ETAP II - cz,3</t>
  </si>
  <si>
    <t>K10/001(K10/001)</t>
  </si>
  <si>
    <t>KOTEW K-1</t>
  </si>
  <si>
    <t>K10/002(K10/102)</t>
  </si>
  <si>
    <t>K10/003(K10/103)</t>
  </si>
  <si>
    <t>K10/004(K10/104)</t>
  </si>
  <si>
    <t>K10/005(K10/105)</t>
  </si>
  <si>
    <t>113.</t>
  </si>
  <si>
    <t xml:space="preserve">  S/573</t>
  </si>
  <si>
    <t>1953.9</t>
  </si>
  <si>
    <t>114.</t>
  </si>
  <si>
    <t xml:space="preserve">  S/574</t>
  </si>
  <si>
    <t>1498.4</t>
  </si>
  <si>
    <t>115.</t>
  </si>
  <si>
    <t xml:space="preserve">  S/575</t>
  </si>
  <si>
    <t>1434.2</t>
  </si>
  <si>
    <t>116.</t>
  </si>
  <si>
    <t xml:space="preserve">  S/576</t>
  </si>
  <si>
    <t>1424.0</t>
  </si>
  <si>
    <t>117.</t>
  </si>
  <si>
    <t xml:space="preserve">  S/577</t>
  </si>
  <si>
    <t>1199.8</t>
  </si>
  <si>
    <t>118.</t>
  </si>
  <si>
    <t xml:space="preserve">  S/578</t>
  </si>
  <si>
    <t>1310.1</t>
  </si>
  <si>
    <t>119.</t>
  </si>
  <si>
    <t xml:space="preserve">  S/579</t>
  </si>
  <si>
    <t>1642.9</t>
  </si>
  <si>
    <t>120.</t>
  </si>
  <si>
    <t xml:space="preserve">  S/580</t>
  </si>
  <si>
    <t>1626.6</t>
  </si>
  <si>
    <t>121.</t>
  </si>
  <si>
    <t xml:space="preserve">  S/581</t>
  </si>
  <si>
    <t>1387.4</t>
  </si>
  <si>
    <t>122.</t>
  </si>
  <si>
    <t xml:space="preserve">  S/583</t>
  </si>
  <si>
    <t>123.</t>
  </si>
  <si>
    <t xml:space="preserve">  S/584</t>
  </si>
  <si>
    <t>1305.4</t>
  </si>
  <si>
    <t>124.</t>
  </si>
  <si>
    <t xml:space="preserve">  S/585</t>
  </si>
  <si>
    <t>1371.5</t>
  </si>
  <si>
    <t>125.</t>
  </si>
  <si>
    <t xml:space="preserve">  S/586</t>
  </si>
  <si>
    <t>126.</t>
  </si>
  <si>
    <t xml:space="preserve">  S/587</t>
  </si>
  <si>
    <t>127.</t>
  </si>
  <si>
    <t xml:space="preserve">  S/588</t>
  </si>
  <si>
    <t>1297.6</t>
  </si>
  <si>
    <t>128.</t>
  </si>
  <si>
    <t xml:space="preserve">  S/589</t>
  </si>
  <si>
    <t>1316.4</t>
  </si>
  <si>
    <t>129.</t>
  </si>
  <si>
    <t xml:space="preserve">  S/590</t>
  </si>
  <si>
    <t>1307.5</t>
  </si>
  <si>
    <t>130.</t>
  </si>
  <si>
    <t xml:space="preserve">  S/591</t>
  </si>
  <si>
    <t>1475.6</t>
  </si>
  <si>
    <t>131.</t>
  </si>
  <si>
    <t xml:space="preserve">  S/595</t>
  </si>
  <si>
    <t>319.8</t>
  </si>
  <si>
    <t>132.</t>
  </si>
  <si>
    <t xml:space="preserve">  S/596</t>
  </si>
  <si>
    <t>306.9</t>
  </si>
  <si>
    <t>133.</t>
  </si>
  <si>
    <t xml:space="preserve">  S/683</t>
  </si>
  <si>
    <t>316.2</t>
  </si>
  <si>
    <t>170.</t>
  </si>
  <si>
    <t xml:space="preserve">  S/711</t>
  </si>
  <si>
    <t>1425.9</t>
  </si>
  <si>
    <t>171.</t>
  </si>
  <si>
    <t xml:space="preserve">  S/570</t>
  </si>
  <si>
    <t>1217.0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</si>
  <si>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</si>
  <si>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</si>
  <si>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</si>
  <si>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</si>
  <si>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</si>
  <si>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</si>
  <si>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</si>
  <si>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</si>
  <si>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</si>
  <si>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</si>
  <si>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</si>
  <si>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</si>
  <si>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</si>
  <si>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</si>
  <si>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</si>
  <si>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</si>
  <si>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774.6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</si>
  <si>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</si>
  <si>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</si>
  <si>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</si>
  <si>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</si>
  <si>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</si>
  <si>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</si>
  <si>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</si>
  <si>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</si>
  <si>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</si>
  <si>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</si>
  <si>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</si>
  <si>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</si>
  <si>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</si>
  <si>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</si>
  <si>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</si>
  <si>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</si>
  <si>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</si>
  <si>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STĘŻENIA - ETAP II - cz.1</t>
  </si>
  <si>
    <t>167.</t>
  </si>
  <si>
    <t>STĘŻENIA - ETAP II - cz.2</t>
  </si>
  <si>
    <t>168.</t>
  </si>
  <si>
    <t>169.</t>
  </si>
  <si>
    <t>172.</t>
  </si>
  <si>
    <t>B/1733</t>
  </si>
  <si>
    <t>173.</t>
  </si>
  <si>
    <t>B/1754</t>
  </si>
  <si>
    <t>174.</t>
  </si>
  <si>
    <t>175.</t>
  </si>
  <si>
    <t>301.9</t>
  </si>
  <si>
    <t>176.</t>
  </si>
  <si>
    <t>177.</t>
  </si>
  <si>
    <t>STĘŻENIA - ETAP II - cz.3</t>
  </si>
  <si>
    <t>102.</t>
  </si>
  <si>
    <t>RAMA 4 - ZESPÓŁ O.4</t>
  </si>
  <si>
    <t>103.</t>
  </si>
  <si>
    <t xml:space="preserve">RAMA 5 - ZESPÓŁ O.5 </t>
  </si>
  <si>
    <t>104.</t>
  </si>
  <si>
    <t>T/259</t>
  </si>
  <si>
    <t>Etap Budowy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</si>
</sst>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sz val="16"/>
      <color rgb="FF000000"/>
      <name val="Times New Roman"/>
      <family val="1"/>
      <charset val="238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B91E8E35-5D6F-4D47-ADAC-8D318F3BE42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8"/>
  <sheetViews>
    <sheetView zoomScale="70" zoomScaleNormal="70" workbookViewId="0">
      <pane ySplit="1" topLeftCell="A2" activePane="bottomLeft" state="frozen"/>
      <selection activeCell="E1" sqref="E1"/>
      <selection pane="bottomLeft" activeCell="F207" sqref="F207"/>
    </sheetView>
  </sheetViews>
  <sheetFormatPr defaultColWidth="9.140625" defaultRowHeight="15" x14ac:dyDescent="0.25"/>
  <cols>
    <col min="1" max="1" width="15.28515625" style="2" bestFit="1" customWidth="1"/>
    <col min="2" max="2" width="31.7109375" style="2" customWidth="1"/>
    <col min="3" max="3" width="37.28515625" style="2" customWidth="1"/>
    <col min="4" max="4" width="8.85546875" style="2"/>
    <col min="5" max="5" width="20.7109375" style="2" customWidth="1"/>
    <col min="6" max="6" width="16.42578125" style="2" customWidth="1"/>
    <col min="7" max="7" width="78.5703125" style="2" customWidth="1"/>
    <col min="8" max="8" width="33.140625" style="3" customWidth="1"/>
    <col min="9" max="9" width="35.5703125" style="2" customWidth="1"/>
    <col min="10" max="10" width="28.5703125" style="2" customWidth="1"/>
    <col min="11" max="16384" width="9.140625" style="2"/>
  </cols>
  <sheetData>
    <row r="1" spans="1:9" ht="30" customHeight="1" x14ac:dyDescent="0.25">
      <c r="A1" s="66" t="s">
        <v>0</v>
      </c>
      <c r="B1" s="57" t="s">
        <v>1</v>
      </c>
      <c r="C1" s="67" t="s">
        <v>2</v>
      </c>
      <c r="D1" s="58" t="s">
        <v>3</v>
      </c>
      <c r="E1" s="59" t="s">
        <v>4</v>
      </c>
      <c r="F1" s="59" t="s">
        <v>646</v>
      </c>
      <c r="G1" s="57" t="s">
        <v>5</v>
      </c>
      <c r="H1" s="60" t="s">
        <v>6</v>
      </c>
      <c r="I1" s="57" t="s">
        <v>7</v>
      </c>
    </row>
    <row r="2" spans="1:9" ht="23.25" x14ac:dyDescent="0.35">
      <c r="A2" s="34">
        <v>112</v>
      </c>
      <c r="B2" s="50" t="s">
        <v>215</v>
      </c>
      <c r="C2" s="49"/>
      <c r="D2" s="34">
        <v>1</v>
      </c>
      <c r="E2" s="34"/>
      <c r="F2" s="34">
        <v>2</v>
      </c>
      <c r="G2" s="34" t="s">
        <v>216</v>
      </c>
      <c r="H2" s="35">
        <v>1166</v>
      </c>
      <c r="I2" s="36" t="s">
        <v>217</v>
      </c>
    </row>
    <row r="3" spans="1:9" ht="23.25" x14ac:dyDescent="0.35">
      <c r="A3" s="34">
        <v>113</v>
      </c>
      <c r="B3" s="50" t="s">
        <v>218</v>
      </c>
      <c r="C3" s="49"/>
      <c r="D3" s="34">
        <v>1</v>
      </c>
      <c r="E3" s="34"/>
      <c r="F3" s="34">
        <v>2</v>
      </c>
      <c r="G3" s="34" t="s">
        <v>219</v>
      </c>
      <c r="H3" s="35">
        <v>1953.9</v>
      </c>
      <c r="I3" s="36" t="s">
        <v>217</v>
      </c>
    </row>
    <row r="4" spans="1:9" ht="23.25" x14ac:dyDescent="0.35">
      <c r="A4" s="34">
        <v>114</v>
      </c>
      <c r="B4" s="50" t="s">
        <v>220</v>
      </c>
      <c r="C4" s="49"/>
      <c r="D4" s="34">
        <v>1</v>
      </c>
      <c r="E4" s="34"/>
      <c r="F4" s="34">
        <v>2</v>
      </c>
      <c r="G4" s="34" t="s">
        <v>221</v>
      </c>
      <c r="H4" s="35">
        <v>1498.4</v>
      </c>
      <c r="I4" s="36" t="s">
        <v>217</v>
      </c>
    </row>
    <row r="5" spans="1:9" ht="23.25" x14ac:dyDescent="0.35">
      <c r="A5" s="34">
        <v>115</v>
      </c>
      <c r="B5" s="50" t="s">
        <v>222</v>
      </c>
      <c r="C5" s="49"/>
      <c r="D5" s="34">
        <v>1</v>
      </c>
      <c r="E5" s="34"/>
      <c r="F5" s="34">
        <v>2</v>
      </c>
      <c r="G5" s="34" t="s">
        <v>223</v>
      </c>
      <c r="H5" s="35">
        <v>1434.2</v>
      </c>
      <c r="I5" s="36" t="s">
        <v>217</v>
      </c>
    </row>
    <row r="6" spans="1:9" ht="23.25" x14ac:dyDescent="0.35">
      <c r="A6" s="34">
        <v>116</v>
      </c>
      <c r="B6" s="50" t="s">
        <v>224</v>
      </c>
      <c r="C6" s="49"/>
      <c r="D6" s="34">
        <v>1</v>
      </c>
      <c r="E6" s="34"/>
      <c r="F6" s="34">
        <v>2</v>
      </c>
      <c r="G6" s="34" t="s">
        <v>225</v>
      </c>
      <c r="H6" s="35">
        <v>1424</v>
      </c>
      <c r="I6" s="36" t="s">
        <v>217</v>
      </c>
    </row>
    <row r="7" spans="1:9" ht="23.25" x14ac:dyDescent="0.35">
      <c r="A7" s="34">
        <v>117</v>
      </c>
      <c r="B7" s="50" t="s">
        <v>226</v>
      </c>
      <c r="C7" s="49"/>
      <c r="D7" s="34">
        <v>1</v>
      </c>
      <c r="E7" s="34"/>
      <c r="F7" s="34">
        <v>2</v>
      </c>
      <c r="G7" s="34" t="s">
        <v>227</v>
      </c>
      <c r="H7" s="35">
        <v>1199.8</v>
      </c>
      <c r="I7" s="36" t="s">
        <v>217</v>
      </c>
    </row>
    <row r="8" spans="1:9" ht="23.25" x14ac:dyDescent="0.35">
      <c r="A8" s="34">
        <v>118</v>
      </c>
      <c r="B8" s="50" t="s">
        <v>228</v>
      </c>
      <c r="C8" s="49"/>
      <c r="D8" s="34">
        <v>1</v>
      </c>
      <c r="E8" s="34"/>
      <c r="F8" s="34">
        <v>2</v>
      </c>
      <c r="G8" s="34" t="s">
        <v>229</v>
      </c>
      <c r="H8" s="35">
        <v>1310.0999999999999</v>
      </c>
      <c r="I8" s="36" t="s">
        <v>217</v>
      </c>
    </row>
    <row r="9" spans="1:9" ht="23.25" x14ac:dyDescent="0.35">
      <c r="A9" s="34">
        <v>119</v>
      </c>
      <c r="B9" s="50" t="s">
        <v>230</v>
      </c>
      <c r="C9" s="49"/>
      <c r="D9" s="34">
        <v>1</v>
      </c>
      <c r="E9" s="34"/>
      <c r="F9" s="34">
        <v>2</v>
      </c>
      <c r="G9" s="34" t="s">
        <v>231</v>
      </c>
      <c r="H9" s="35">
        <v>1642.9</v>
      </c>
      <c r="I9" s="36" t="s">
        <v>217</v>
      </c>
    </row>
    <row r="10" spans="1:9" ht="23.25" x14ac:dyDescent="0.35">
      <c r="A10" s="34">
        <v>120</v>
      </c>
      <c r="B10" s="50" t="s">
        <v>232</v>
      </c>
      <c r="C10" s="49"/>
      <c r="D10" s="34">
        <v>1</v>
      </c>
      <c r="E10" s="34"/>
      <c r="F10" s="34">
        <v>2</v>
      </c>
      <c r="G10" s="34" t="s">
        <v>233</v>
      </c>
      <c r="H10" s="35">
        <v>1626.6</v>
      </c>
      <c r="I10" s="36" t="s">
        <v>217</v>
      </c>
    </row>
    <row r="11" spans="1:9" ht="23.25" x14ac:dyDescent="0.35">
      <c r="A11" s="34">
        <v>121</v>
      </c>
      <c r="B11" s="50" t="s">
        <v>234</v>
      </c>
      <c r="C11" s="49"/>
      <c r="D11" s="34">
        <v>1</v>
      </c>
      <c r="E11" s="34"/>
      <c r="F11" s="34">
        <v>2</v>
      </c>
      <c r="G11" s="34" t="s">
        <v>235</v>
      </c>
      <c r="H11" s="35">
        <v>1387.4</v>
      </c>
      <c r="I11" s="36" t="s">
        <v>217</v>
      </c>
    </row>
    <row r="12" spans="1:9" ht="23.25" x14ac:dyDescent="0.35">
      <c r="A12" s="34">
        <v>122</v>
      </c>
      <c r="B12" s="50" t="s">
        <v>236</v>
      </c>
      <c r="C12" s="49"/>
      <c r="D12" s="34">
        <v>2</v>
      </c>
      <c r="E12" s="34"/>
      <c r="F12" s="34">
        <v>2</v>
      </c>
      <c r="G12" s="34" t="s">
        <v>237</v>
      </c>
      <c r="H12" s="35">
        <v>2290.1999999999998</v>
      </c>
      <c r="I12" s="36" t="s">
        <v>217</v>
      </c>
    </row>
    <row r="13" spans="1:9" ht="23.25" x14ac:dyDescent="0.35">
      <c r="A13" s="34">
        <v>123</v>
      </c>
      <c r="B13" s="50" t="s">
        <v>238</v>
      </c>
      <c r="C13" s="49"/>
      <c r="D13" s="34">
        <v>1</v>
      </c>
      <c r="E13" s="34"/>
      <c r="F13" s="34">
        <v>2</v>
      </c>
      <c r="G13" s="34" t="s">
        <v>239</v>
      </c>
      <c r="H13" s="35">
        <v>1305.4000000000001</v>
      </c>
      <c r="I13" s="36" t="s">
        <v>217</v>
      </c>
    </row>
    <row r="14" spans="1:9" ht="23.25" x14ac:dyDescent="0.35">
      <c r="A14" s="34">
        <v>124</v>
      </c>
      <c r="B14" s="50" t="s">
        <v>240</v>
      </c>
      <c r="C14" s="49"/>
      <c r="D14" s="34">
        <v>1</v>
      </c>
      <c r="E14" s="34"/>
      <c r="F14" s="34">
        <v>2</v>
      </c>
      <c r="G14" s="34" t="s">
        <v>241</v>
      </c>
      <c r="H14" s="35">
        <v>1371.5</v>
      </c>
      <c r="I14" s="36" t="s">
        <v>217</v>
      </c>
    </row>
    <row r="15" spans="1:9" ht="23.25" x14ac:dyDescent="0.35">
      <c r="A15" s="34">
        <v>125</v>
      </c>
      <c r="B15" s="50" t="s">
        <v>242</v>
      </c>
      <c r="C15" s="49"/>
      <c r="D15" s="34">
        <v>1</v>
      </c>
      <c r="E15" s="34"/>
      <c r="F15" s="34">
        <v>2</v>
      </c>
      <c r="G15" s="34" t="s">
        <v>243</v>
      </c>
      <c r="H15" s="35">
        <v>1642.9</v>
      </c>
      <c r="I15" s="36" t="s">
        <v>217</v>
      </c>
    </row>
    <row r="16" spans="1:9" ht="23.25" x14ac:dyDescent="0.35">
      <c r="A16" s="34">
        <v>126</v>
      </c>
      <c r="B16" s="50" t="s">
        <v>244</v>
      </c>
      <c r="C16" s="49"/>
      <c r="D16" s="34">
        <v>1</v>
      </c>
      <c r="E16" s="34"/>
      <c r="F16" s="34">
        <v>2</v>
      </c>
      <c r="G16" s="34" t="s">
        <v>245</v>
      </c>
      <c r="H16" s="35">
        <v>1626.6</v>
      </c>
      <c r="I16" s="36" t="s">
        <v>217</v>
      </c>
    </row>
    <row r="17" spans="1:9" ht="23.25" x14ac:dyDescent="0.35">
      <c r="A17" s="34">
        <v>127</v>
      </c>
      <c r="B17" s="50" t="s">
        <v>246</v>
      </c>
      <c r="C17" s="49"/>
      <c r="D17" s="34">
        <v>1</v>
      </c>
      <c r="E17" s="43" t="s">
        <v>8</v>
      </c>
      <c r="F17" s="34">
        <v>2</v>
      </c>
      <c r="G17" s="34" t="s">
        <v>247</v>
      </c>
      <c r="H17" s="35">
        <v>1297.5999999999999</v>
      </c>
      <c r="I17" s="36" t="s">
        <v>248</v>
      </c>
    </row>
    <row r="18" spans="1:9" ht="23.25" x14ac:dyDescent="0.35">
      <c r="A18" s="34">
        <v>128</v>
      </c>
      <c r="B18" s="50" t="s">
        <v>249</v>
      </c>
      <c r="C18" s="49"/>
      <c r="D18" s="34">
        <v>1</v>
      </c>
      <c r="E18" s="43"/>
      <c r="F18" s="34">
        <v>2</v>
      </c>
      <c r="G18" s="34" t="s">
        <v>250</v>
      </c>
      <c r="H18" s="35">
        <v>1316.4</v>
      </c>
      <c r="I18" s="36" t="s">
        <v>217</v>
      </c>
    </row>
    <row r="19" spans="1:9" ht="23.25" x14ac:dyDescent="0.35">
      <c r="A19" s="34">
        <v>129</v>
      </c>
      <c r="B19" s="50" t="s">
        <v>251</v>
      </c>
      <c r="C19" s="49"/>
      <c r="D19" s="34">
        <v>1</v>
      </c>
      <c r="E19" s="43"/>
      <c r="F19" s="34">
        <v>2</v>
      </c>
      <c r="G19" s="34" t="s">
        <v>252</v>
      </c>
      <c r="H19" s="35">
        <v>1307.5</v>
      </c>
      <c r="I19" s="36" t="s">
        <v>217</v>
      </c>
    </row>
    <row r="20" spans="1:9" ht="23.25" x14ac:dyDescent="0.35">
      <c r="A20" s="34">
        <v>130</v>
      </c>
      <c r="B20" s="50" t="s">
        <v>253</v>
      </c>
      <c r="C20" s="49"/>
      <c r="D20" s="34">
        <v>1</v>
      </c>
      <c r="E20" s="43" t="s">
        <v>8</v>
      </c>
      <c r="F20" s="34">
        <v>2</v>
      </c>
      <c r="G20" s="34" t="s">
        <v>254</v>
      </c>
      <c r="H20" s="35">
        <v>1475.6</v>
      </c>
      <c r="I20" s="36" t="s">
        <v>248</v>
      </c>
    </row>
    <row r="21" spans="1:9" ht="23.25" x14ac:dyDescent="0.35">
      <c r="A21" s="34">
        <v>131</v>
      </c>
      <c r="B21" s="50" t="s">
        <v>255</v>
      </c>
      <c r="C21" s="49"/>
      <c r="D21" s="34">
        <v>1</v>
      </c>
      <c r="E21" s="43"/>
      <c r="F21" s="34">
        <v>2</v>
      </c>
      <c r="G21" s="34" t="s">
        <v>256</v>
      </c>
      <c r="H21" s="35">
        <v>319.8</v>
      </c>
      <c r="I21" s="36" t="s">
        <v>217</v>
      </c>
    </row>
    <row r="22" spans="1:9" ht="23.25" x14ac:dyDescent="0.35">
      <c r="A22" s="34">
        <v>132</v>
      </c>
      <c r="B22" s="50" t="s">
        <v>257</v>
      </c>
      <c r="C22" s="49"/>
      <c r="D22" s="34">
        <v>1</v>
      </c>
      <c r="E22" s="43"/>
      <c r="F22" s="34">
        <v>2</v>
      </c>
      <c r="G22" s="34" t="s">
        <v>258</v>
      </c>
      <c r="H22" s="35">
        <v>306.89999999999998</v>
      </c>
      <c r="I22" s="36" t="s">
        <v>217</v>
      </c>
    </row>
    <row r="23" spans="1:9" ht="23.25" x14ac:dyDescent="0.35">
      <c r="A23" s="34">
        <v>133</v>
      </c>
      <c r="B23" s="50" t="s">
        <v>259</v>
      </c>
      <c r="C23" s="49"/>
      <c r="D23" s="34">
        <v>1</v>
      </c>
      <c r="E23" s="43"/>
      <c r="F23" s="34">
        <v>2</v>
      </c>
      <c r="G23" s="34" t="s">
        <v>260</v>
      </c>
      <c r="H23" s="35">
        <v>316.2</v>
      </c>
      <c r="I23" s="36" t="s">
        <v>217</v>
      </c>
    </row>
    <row r="24" spans="1:9" ht="20.25" customHeight="1" x14ac:dyDescent="0.35">
      <c r="A24" s="34">
        <v>170</v>
      </c>
      <c r="B24" s="50" t="s">
        <v>261</v>
      </c>
      <c r="C24" s="49"/>
      <c r="D24" s="51">
        <v>1</v>
      </c>
      <c r="E24" s="43" t="s">
        <v>8</v>
      </c>
      <c r="F24" s="34">
        <v>2</v>
      </c>
      <c r="G24" s="34" t="s">
        <v>262</v>
      </c>
      <c r="H24" s="35">
        <v>1425.9</v>
      </c>
      <c r="I24" s="36" t="s">
        <v>263</v>
      </c>
    </row>
    <row r="25" spans="1:9" ht="20.25" customHeight="1" x14ac:dyDescent="0.35">
      <c r="A25" s="34">
        <v>171</v>
      </c>
      <c r="B25" s="50" t="s">
        <v>264</v>
      </c>
      <c r="C25" s="49"/>
      <c r="D25" s="51">
        <v>1</v>
      </c>
      <c r="E25" s="34"/>
      <c r="F25" s="34">
        <v>2</v>
      </c>
      <c r="G25" s="34" t="s">
        <v>265</v>
      </c>
      <c r="H25" s="35">
        <v>1217</v>
      </c>
      <c r="I25" s="36" t="s">
        <v>217</v>
      </c>
    </row>
    <row r="26" spans="1:9" ht="20.25" customHeight="1" x14ac:dyDescent="0.35">
      <c r="A26" s="75">
        <v>134</v>
      </c>
      <c r="B26" s="75" t="s">
        <v>266</v>
      </c>
      <c r="C26" s="49" t="s">
        <v>267</v>
      </c>
      <c r="D26" s="51">
        <v>1</v>
      </c>
      <c r="E26" s="34"/>
      <c r="F26" s="34">
        <v>2</v>
      </c>
      <c r="G26" s="75" t="s">
        <v>268</v>
      </c>
      <c r="H26" s="35">
        <v>597.9</v>
      </c>
      <c r="I26" s="69" t="s">
        <v>269</v>
      </c>
    </row>
    <row r="27" spans="1:9" ht="20.25" customHeight="1" x14ac:dyDescent="0.35">
      <c r="A27" s="78"/>
      <c r="B27" s="78"/>
      <c r="C27" s="49" t="s">
        <v>270</v>
      </c>
      <c r="D27" s="51">
        <v>1</v>
      </c>
      <c r="E27" s="34"/>
      <c r="F27" s="34">
        <v>2</v>
      </c>
      <c r="G27" s="78"/>
      <c r="H27" s="35">
        <v>1365.1</v>
      </c>
      <c r="I27" s="81"/>
    </row>
    <row r="28" spans="1:9" ht="20.25" customHeight="1" x14ac:dyDescent="0.35">
      <c r="A28" s="78"/>
      <c r="B28" s="78"/>
      <c r="C28" s="49" t="s">
        <v>271</v>
      </c>
      <c r="D28" s="51">
        <v>1</v>
      </c>
      <c r="E28" s="34"/>
      <c r="F28" s="34">
        <v>2</v>
      </c>
      <c r="G28" s="78"/>
      <c r="H28" s="35">
        <v>1393.1</v>
      </c>
      <c r="I28" s="81"/>
    </row>
    <row r="29" spans="1:9" ht="20.25" customHeight="1" x14ac:dyDescent="0.35">
      <c r="A29" s="78"/>
      <c r="B29" s="78"/>
      <c r="C29" s="49" t="s">
        <v>272</v>
      </c>
      <c r="D29" s="51">
        <v>1</v>
      </c>
      <c r="E29" s="34"/>
      <c r="F29" s="34">
        <v>2</v>
      </c>
      <c r="G29" s="78"/>
      <c r="H29" s="35">
        <v>1472</v>
      </c>
      <c r="I29" s="81"/>
    </row>
    <row r="30" spans="1:9" ht="20.25" customHeight="1" x14ac:dyDescent="0.35">
      <c r="A30" s="78"/>
      <c r="B30" s="78"/>
      <c r="C30" s="49" t="s">
        <v>273</v>
      </c>
      <c r="D30" s="51">
        <v>1</v>
      </c>
      <c r="E30" s="34"/>
      <c r="F30" s="34">
        <v>2</v>
      </c>
      <c r="G30" s="78"/>
      <c r="H30" s="35">
        <v>1472</v>
      </c>
      <c r="I30" s="81"/>
    </row>
    <row r="31" spans="1:9" ht="20.25" customHeight="1" x14ac:dyDescent="0.35">
      <c r="A31" s="78"/>
      <c r="B31" s="78"/>
      <c r="C31" s="49" t="s">
        <v>274</v>
      </c>
      <c r="D31" s="51">
        <v>1</v>
      </c>
      <c r="E31" s="34"/>
      <c r="F31" s="34">
        <v>2</v>
      </c>
      <c r="G31" s="78"/>
      <c r="H31" s="35">
        <v>1367</v>
      </c>
      <c r="I31" s="81"/>
    </row>
    <row r="32" spans="1:9" ht="20.25" customHeight="1" x14ac:dyDescent="0.35">
      <c r="A32" s="78"/>
      <c r="B32" s="78"/>
      <c r="C32" s="49" t="s">
        <v>275</v>
      </c>
      <c r="D32" s="51">
        <v>1</v>
      </c>
      <c r="E32" s="34"/>
      <c r="F32" s="34">
        <v>2</v>
      </c>
      <c r="G32" s="78"/>
      <c r="H32" s="35">
        <v>1457.4</v>
      </c>
      <c r="I32" s="81"/>
    </row>
    <row r="33" spans="1:9" ht="20.25" customHeight="1" x14ac:dyDescent="0.35">
      <c r="A33" s="79"/>
      <c r="B33" s="79"/>
      <c r="C33" s="49" t="s">
        <v>276</v>
      </c>
      <c r="D33" s="51">
        <v>1</v>
      </c>
      <c r="E33" s="34"/>
      <c r="F33" s="34">
        <v>2</v>
      </c>
      <c r="G33" s="79"/>
      <c r="H33" s="35">
        <v>1457.4</v>
      </c>
      <c r="I33" s="82"/>
    </row>
    <row r="34" spans="1:9" ht="20.25" customHeight="1" x14ac:dyDescent="0.35">
      <c r="A34" s="75">
        <v>135</v>
      </c>
      <c r="B34" s="75" t="s">
        <v>277</v>
      </c>
      <c r="C34" s="49" t="s">
        <v>278</v>
      </c>
      <c r="D34" s="51">
        <v>1</v>
      </c>
      <c r="E34" s="34"/>
      <c r="F34" s="34">
        <v>2</v>
      </c>
      <c r="G34" s="75" t="s">
        <v>279</v>
      </c>
      <c r="H34" s="35">
        <v>590.29999999999995</v>
      </c>
      <c r="I34" s="69" t="s">
        <v>269</v>
      </c>
    </row>
    <row r="35" spans="1:9" ht="20.25" customHeight="1" x14ac:dyDescent="0.35">
      <c r="A35" s="78"/>
      <c r="B35" s="78"/>
      <c r="C35" s="49" t="s">
        <v>280</v>
      </c>
      <c r="D35" s="51">
        <v>1</v>
      </c>
      <c r="E35" s="34"/>
      <c r="F35" s="34">
        <v>2</v>
      </c>
      <c r="G35" s="78"/>
      <c r="H35" s="35">
        <v>593.5</v>
      </c>
      <c r="I35" s="81"/>
    </row>
    <row r="36" spans="1:9" ht="20.25" customHeight="1" x14ac:dyDescent="0.35">
      <c r="A36" s="78"/>
      <c r="B36" s="78"/>
      <c r="C36" s="49" t="s">
        <v>281</v>
      </c>
      <c r="D36" s="51">
        <v>1</v>
      </c>
      <c r="E36" s="34"/>
      <c r="F36" s="34">
        <v>2</v>
      </c>
      <c r="G36" s="78"/>
      <c r="H36" s="35">
        <v>1384</v>
      </c>
      <c r="I36" s="81"/>
    </row>
    <row r="37" spans="1:9" ht="20.25" customHeight="1" x14ac:dyDescent="0.35">
      <c r="A37" s="79"/>
      <c r="B37" s="79"/>
      <c r="C37" s="49" t="s">
        <v>282</v>
      </c>
      <c r="D37" s="51">
        <v>1</v>
      </c>
      <c r="E37" s="34"/>
      <c r="F37" s="34">
        <v>2</v>
      </c>
      <c r="G37" s="79"/>
      <c r="H37" s="35">
        <v>1393.1</v>
      </c>
      <c r="I37" s="82"/>
    </row>
    <row r="38" spans="1:9" ht="20.25" customHeight="1" x14ac:dyDescent="0.35">
      <c r="A38" s="39">
        <v>136</v>
      </c>
      <c r="B38" s="52" t="s">
        <v>283</v>
      </c>
      <c r="C38" s="49"/>
      <c r="D38" s="53"/>
      <c r="E38" s="39"/>
      <c r="F38" s="34">
        <v>2</v>
      </c>
      <c r="G38" s="39" t="s">
        <v>284</v>
      </c>
      <c r="H38" s="40"/>
      <c r="I38" s="41" t="s">
        <v>248</v>
      </c>
    </row>
    <row r="39" spans="1:9" ht="20.25" customHeight="1" x14ac:dyDescent="0.35">
      <c r="A39" s="75">
        <v>137</v>
      </c>
      <c r="B39" s="75" t="s">
        <v>285</v>
      </c>
      <c r="C39" s="49" t="s">
        <v>286</v>
      </c>
      <c r="D39" s="51">
        <v>1</v>
      </c>
      <c r="E39" s="34"/>
      <c r="F39" s="34">
        <v>2</v>
      </c>
      <c r="G39" s="75" t="s">
        <v>287</v>
      </c>
      <c r="H39" s="35">
        <v>88.5</v>
      </c>
      <c r="I39" s="69" t="s">
        <v>269</v>
      </c>
    </row>
    <row r="40" spans="1:9" ht="20.25" customHeight="1" x14ac:dyDescent="0.35">
      <c r="A40" s="78"/>
      <c r="B40" s="78"/>
      <c r="C40" s="49" t="s">
        <v>288</v>
      </c>
      <c r="D40" s="51">
        <v>1</v>
      </c>
      <c r="E40" s="34"/>
      <c r="F40" s="34">
        <v>2</v>
      </c>
      <c r="G40" s="78"/>
      <c r="H40" s="35">
        <v>87.6</v>
      </c>
      <c r="I40" s="81"/>
    </row>
    <row r="41" spans="1:9" ht="20.25" customHeight="1" x14ac:dyDescent="0.35">
      <c r="A41" s="78"/>
      <c r="B41" s="78"/>
      <c r="C41" s="49" t="s">
        <v>289</v>
      </c>
      <c r="D41" s="51">
        <v>4</v>
      </c>
      <c r="E41" s="34"/>
      <c r="F41" s="34">
        <v>2</v>
      </c>
      <c r="G41" s="78"/>
      <c r="H41" s="35">
        <f>124.5*4</f>
        <v>498</v>
      </c>
      <c r="I41" s="81"/>
    </row>
    <row r="42" spans="1:9" ht="20.25" customHeight="1" x14ac:dyDescent="0.35">
      <c r="A42" s="78"/>
      <c r="B42" s="78"/>
      <c r="C42" s="49" t="s">
        <v>290</v>
      </c>
      <c r="D42" s="51">
        <v>1</v>
      </c>
      <c r="E42" s="34"/>
      <c r="F42" s="34">
        <v>2</v>
      </c>
      <c r="G42" s="78"/>
      <c r="H42" s="35">
        <v>121.5</v>
      </c>
      <c r="I42" s="81"/>
    </row>
    <row r="43" spans="1:9" ht="20.25" customHeight="1" x14ac:dyDescent="0.35">
      <c r="A43" s="78"/>
      <c r="B43" s="78"/>
      <c r="C43" s="49" t="s">
        <v>291</v>
      </c>
      <c r="D43" s="51">
        <v>1</v>
      </c>
      <c r="E43" s="34"/>
      <c r="F43" s="34">
        <v>2</v>
      </c>
      <c r="G43" s="78"/>
      <c r="H43" s="35">
        <v>121.5</v>
      </c>
      <c r="I43" s="81"/>
    </row>
    <row r="44" spans="1:9" ht="20.25" customHeight="1" x14ac:dyDescent="0.35">
      <c r="A44" s="78"/>
      <c r="B44" s="78"/>
      <c r="C44" s="49" t="s">
        <v>292</v>
      </c>
      <c r="D44" s="51">
        <v>1</v>
      </c>
      <c r="E44" s="34"/>
      <c r="F44" s="34">
        <v>2</v>
      </c>
      <c r="G44" s="78"/>
      <c r="H44" s="35">
        <v>129.4</v>
      </c>
      <c r="I44" s="81"/>
    </row>
    <row r="45" spans="1:9" ht="20.25" customHeight="1" x14ac:dyDescent="0.35">
      <c r="A45" s="78"/>
      <c r="B45" s="78"/>
      <c r="C45" s="49" t="s">
        <v>293</v>
      </c>
      <c r="D45" s="51">
        <v>1</v>
      </c>
      <c r="E45" s="34"/>
      <c r="F45" s="34">
        <v>2</v>
      </c>
      <c r="G45" s="78"/>
      <c r="H45" s="35">
        <v>128.1</v>
      </c>
      <c r="I45" s="81"/>
    </row>
    <row r="46" spans="1:9" ht="20.25" customHeight="1" x14ac:dyDescent="0.35">
      <c r="A46" s="78"/>
      <c r="B46" s="78"/>
      <c r="C46" s="49" t="s">
        <v>294</v>
      </c>
      <c r="D46" s="51">
        <v>1</v>
      </c>
      <c r="E46" s="34"/>
      <c r="F46" s="34">
        <v>2</v>
      </c>
      <c r="G46" s="78"/>
      <c r="H46" s="35">
        <v>124.1</v>
      </c>
      <c r="I46" s="81"/>
    </row>
    <row r="47" spans="1:9" ht="20.25" customHeight="1" x14ac:dyDescent="0.35">
      <c r="A47" s="78"/>
      <c r="B47" s="78"/>
      <c r="C47" s="49" t="s">
        <v>295</v>
      </c>
      <c r="D47" s="51">
        <v>1</v>
      </c>
      <c r="E47" s="34"/>
      <c r="F47" s="34">
        <v>2</v>
      </c>
      <c r="G47" s="78"/>
      <c r="H47" s="35">
        <v>124.1</v>
      </c>
      <c r="I47" s="81"/>
    </row>
    <row r="48" spans="1:9" ht="20.25" customHeight="1" x14ac:dyDescent="0.35">
      <c r="A48" s="78"/>
      <c r="B48" s="78"/>
      <c r="C48" s="49" t="s">
        <v>296</v>
      </c>
      <c r="D48" s="51">
        <v>1</v>
      </c>
      <c r="E48" s="34"/>
      <c r="F48" s="34">
        <v>2</v>
      </c>
      <c r="G48" s="78"/>
      <c r="H48" s="35">
        <v>124.1</v>
      </c>
      <c r="I48" s="81"/>
    </row>
    <row r="49" spans="1:9" ht="20.25" customHeight="1" x14ac:dyDescent="0.35">
      <c r="A49" s="78"/>
      <c r="B49" s="78"/>
      <c r="C49" s="49" t="s">
        <v>297</v>
      </c>
      <c r="D49" s="51">
        <v>1</v>
      </c>
      <c r="E49" s="34"/>
      <c r="F49" s="34">
        <v>2</v>
      </c>
      <c r="G49" s="78"/>
      <c r="H49" s="35">
        <v>124.1</v>
      </c>
      <c r="I49" s="81"/>
    </row>
    <row r="50" spans="1:9" ht="20.25" customHeight="1" x14ac:dyDescent="0.35">
      <c r="A50" s="79"/>
      <c r="B50" s="79"/>
      <c r="C50" s="49" t="s">
        <v>298</v>
      </c>
      <c r="D50" s="51">
        <v>1</v>
      </c>
      <c r="E50" s="34"/>
      <c r="F50" s="34">
        <v>2</v>
      </c>
      <c r="G50" s="79"/>
      <c r="H50" s="35">
        <v>127.4</v>
      </c>
      <c r="I50" s="82"/>
    </row>
    <row r="51" spans="1:9" ht="20.25" customHeight="1" x14ac:dyDescent="0.35">
      <c r="A51" s="75">
        <v>138</v>
      </c>
      <c r="B51" s="75" t="s">
        <v>299</v>
      </c>
      <c r="C51" s="49" t="s">
        <v>300</v>
      </c>
      <c r="D51" s="51">
        <v>1</v>
      </c>
      <c r="E51" s="34"/>
      <c r="F51" s="34">
        <v>2</v>
      </c>
      <c r="G51" s="75" t="s">
        <v>301</v>
      </c>
      <c r="H51" s="35">
        <v>39.200000000000003</v>
      </c>
      <c r="I51" s="69" t="s">
        <v>269</v>
      </c>
    </row>
    <row r="52" spans="1:9" ht="20.25" customHeight="1" x14ac:dyDescent="0.35">
      <c r="A52" s="78"/>
      <c r="B52" s="78"/>
      <c r="C52" s="49" t="s">
        <v>302</v>
      </c>
      <c r="D52" s="51">
        <v>1</v>
      </c>
      <c r="E52" s="34"/>
      <c r="F52" s="34">
        <v>2</v>
      </c>
      <c r="G52" s="78"/>
      <c r="H52" s="35">
        <v>50.8</v>
      </c>
      <c r="I52" s="81"/>
    </row>
    <row r="53" spans="1:9" ht="20.25" customHeight="1" x14ac:dyDescent="0.35">
      <c r="A53" s="78"/>
      <c r="B53" s="78"/>
      <c r="C53" s="49" t="s">
        <v>303</v>
      </c>
      <c r="D53" s="51">
        <v>1</v>
      </c>
      <c r="E53" s="34"/>
      <c r="F53" s="34">
        <v>2</v>
      </c>
      <c r="G53" s="78"/>
      <c r="H53" s="35">
        <v>70</v>
      </c>
      <c r="I53" s="81"/>
    </row>
    <row r="54" spans="1:9" ht="20.25" customHeight="1" x14ac:dyDescent="0.35">
      <c r="A54" s="78"/>
      <c r="B54" s="78"/>
      <c r="C54" s="49" t="s">
        <v>304</v>
      </c>
      <c r="D54" s="51">
        <v>1</v>
      </c>
      <c r="E54" s="34"/>
      <c r="F54" s="34">
        <v>2</v>
      </c>
      <c r="G54" s="78"/>
      <c r="H54" s="35">
        <v>71.7</v>
      </c>
      <c r="I54" s="81"/>
    </row>
    <row r="55" spans="1:9" ht="20.25" customHeight="1" x14ac:dyDescent="0.35">
      <c r="A55" s="78"/>
      <c r="B55" s="78"/>
      <c r="C55" s="49" t="s">
        <v>305</v>
      </c>
      <c r="D55" s="51">
        <v>2</v>
      </c>
      <c r="E55" s="34"/>
      <c r="F55" s="34">
        <v>2</v>
      </c>
      <c r="G55" s="78"/>
      <c r="H55" s="35">
        <f>71.7*2</f>
        <v>143.4</v>
      </c>
      <c r="I55" s="81"/>
    </row>
    <row r="56" spans="1:9" ht="20.25" customHeight="1" x14ac:dyDescent="0.35">
      <c r="A56" s="79"/>
      <c r="B56" s="79"/>
      <c r="C56" s="49" t="s">
        <v>306</v>
      </c>
      <c r="D56" s="51">
        <v>1</v>
      </c>
      <c r="E56" s="34"/>
      <c r="F56" s="34">
        <v>2</v>
      </c>
      <c r="G56" s="79"/>
      <c r="H56" s="35">
        <v>71.7</v>
      </c>
      <c r="I56" s="82"/>
    </row>
    <row r="57" spans="1:9" ht="20.25" customHeight="1" x14ac:dyDescent="0.35">
      <c r="A57" s="70">
        <v>139</v>
      </c>
      <c r="B57" s="70" t="s">
        <v>307</v>
      </c>
      <c r="C57" s="49" t="s">
        <v>308</v>
      </c>
      <c r="D57" s="54">
        <v>2</v>
      </c>
      <c r="E57" s="23"/>
      <c r="F57" s="34">
        <v>2</v>
      </c>
      <c r="G57" s="70" t="s">
        <v>309</v>
      </c>
      <c r="H57" s="42">
        <f>84.5*5</f>
        <v>422.5</v>
      </c>
      <c r="I57" s="74" t="s">
        <v>269</v>
      </c>
    </row>
    <row r="58" spans="1:9" ht="20.25" customHeight="1" x14ac:dyDescent="0.35">
      <c r="A58" s="72"/>
      <c r="B58" s="72"/>
      <c r="C58" s="49" t="s">
        <v>310</v>
      </c>
      <c r="D58" s="54">
        <v>3</v>
      </c>
      <c r="E58" s="23"/>
      <c r="F58" s="34">
        <v>2</v>
      </c>
      <c r="G58" s="72"/>
      <c r="H58" s="42">
        <f>84.5*3</f>
        <v>253.5</v>
      </c>
      <c r="I58" s="76"/>
    </row>
    <row r="59" spans="1:9" ht="20.25" customHeight="1" x14ac:dyDescent="0.35">
      <c r="A59" s="72"/>
      <c r="B59" s="72"/>
      <c r="C59" s="49" t="s">
        <v>311</v>
      </c>
      <c r="D59" s="54">
        <v>2</v>
      </c>
      <c r="E59" s="23"/>
      <c r="F59" s="34">
        <v>2</v>
      </c>
      <c r="G59" s="72"/>
      <c r="H59" s="42">
        <f>84.5*2</f>
        <v>169</v>
      </c>
      <c r="I59" s="76"/>
    </row>
    <row r="60" spans="1:9" ht="20.25" customHeight="1" x14ac:dyDescent="0.35">
      <c r="A60" s="72"/>
      <c r="B60" s="72"/>
      <c r="C60" s="49" t="s">
        <v>312</v>
      </c>
      <c r="D60" s="54">
        <v>2</v>
      </c>
      <c r="E60" s="23"/>
      <c r="F60" s="34">
        <v>2</v>
      </c>
      <c r="G60" s="72"/>
      <c r="H60" s="42">
        <f>73.5*2</f>
        <v>147</v>
      </c>
      <c r="I60" s="76"/>
    </row>
    <row r="61" spans="1:9" ht="20.25" customHeight="1" x14ac:dyDescent="0.35">
      <c r="A61" s="72"/>
      <c r="B61" s="72"/>
      <c r="C61" s="49" t="s">
        <v>313</v>
      </c>
      <c r="D61" s="54">
        <v>2</v>
      </c>
      <c r="E61" s="23"/>
      <c r="F61" s="34">
        <v>2</v>
      </c>
      <c r="G61" s="72"/>
      <c r="H61" s="42">
        <f>84.5*2</f>
        <v>169</v>
      </c>
      <c r="I61" s="76"/>
    </row>
    <row r="62" spans="1:9" ht="20.25" customHeight="1" x14ac:dyDescent="0.35">
      <c r="A62" s="73"/>
      <c r="B62" s="73"/>
      <c r="C62" s="49" t="s">
        <v>314</v>
      </c>
      <c r="D62" s="54">
        <v>3</v>
      </c>
      <c r="E62" s="23"/>
      <c r="F62" s="34">
        <v>2</v>
      </c>
      <c r="G62" s="73"/>
      <c r="H62" s="42">
        <f>72.3*3</f>
        <v>216.89999999999998</v>
      </c>
      <c r="I62" s="77"/>
    </row>
    <row r="63" spans="1:9" ht="20.25" customHeight="1" x14ac:dyDescent="0.35">
      <c r="A63" s="70">
        <v>140</v>
      </c>
      <c r="B63" s="70" t="s">
        <v>315</v>
      </c>
      <c r="C63" s="49" t="s">
        <v>316</v>
      </c>
      <c r="D63" s="54">
        <v>1</v>
      </c>
      <c r="E63" s="23"/>
      <c r="F63" s="34">
        <v>2</v>
      </c>
      <c r="G63" s="70" t="s">
        <v>317</v>
      </c>
      <c r="H63" s="42">
        <v>49.07</v>
      </c>
      <c r="I63" s="74" t="s">
        <v>214</v>
      </c>
    </row>
    <row r="64" spans="1:9" ht="20.25" customHeight="1" x14ac:dyDescent="0.35">
      <c r="A64" s="72"/>
      <c r="B64" s="72"/>
      <c r="C64" s="49" t="s">
        <v>318</v>
      </c>
      <c r="D64" s="54">
        <v>1</v>
      </c>
      <c r="E64" s="23"/>
      <c r="F64" s="34">
        <v>2</v>
      </c>
      <c r="G64" s="72"/>
      <c r="H64" s="42">
        <v>99.42</v>
      </c>
      <c r="I64" s="76"/>
    </row>
    <row r="65" spans="1:9" ht="20.25" customHeight="1" x14ac:dyDescent="0.35">
      <c r="A65" s="72"/>
      <c r="B65" s="72"/>
      <c r="C65" s="49" t="s">
        <v>319</v>
      </c>
      <c r="D65" s="54">
        <v>8</v>
      </c>
      <c r="E65" s="23"/>
      <c r="F65" s="34">
        <v>2</v>
      </c>
      <c r="G65" s="72"/>
      <c r="H65" s="42">
        <f>98.25*8</f>
        <v>786</v>
      </c>
      <c r="I65" s="76"/>
    </row>
    <row r="66" spans="1:9" ht="20.25" customHeight="1" x14ac:dyDescent="0.35">
      <c r="A66" s="73"/>
      <c r="B66" s="73"/>
      <c r="C66" s="49" t="s">
        <v>320</v>
      </c>
      <c r="D66" s="54">
        <v>1</v>
      </c>
      <c r="E66" s="23"/>
      <c r="F66" s="34">
        <v>2</v>
      </c>
      <c r="G66" s="73"/>
      <c r="H66" s="42">
        <v>101.14</v>
      </c>
      <c r="I66" s="77"/>
    </row>
    <row r="67" spans="1:9" ht="20.25" customHeight="1" x14ac:dyDescent="0.35">
      <c r="A67" s="70">
        <v>141</v>
      </c>
      <c r="B67" s="70" t="s">
        <v>321</v>
      </c>
      <c r="C67" s="49" t="s">
        <v>322</v>
      </c>
      <c r="D67" s="54">
        <v>1</v>
      </c>
      <c r="E67" s="23"/>
      <c r="F67" s="34">
        <v>2</v>
      </c>
      <c r="G67" s="70" t="s">
        <v>323</v>
      </c>
      <c r="H67" s="42">
        <v>72.8</v>
      </c>
      <c r="I67" s="74" t="s">
        <v>214</v>
      </c>
    </row>
    <row r="68" spans="1:9" ht="20.25" customHeight="1" x14ac:dyDescent="0.35">
      <c r="A68" s="72"/>
      <c r="B68" s="72"/>
      <c r="C68" s="49" t="s">
        <v>324</v>
      </c>
      <c r="D68" s="54">
        <v>1</v>
      </c>
      <c r="E68" s="23"/>
      <c r="F68" s="34">
        <v>2</v>
      </c>
      <c r="G68" s="72"/>
      <c r="H68" s="42">
        <v>98.1</v>
      </c>
      <c r="I68" s="76"/>
    </row>
    <row r="69" spans="1:9" ht="20.25" customHeight="1" x14ac:dyDescent="0.35">
      <c r="A69" s="72"/>
      <c r="B69" s="72"/>
      <c r="C69" s="49" t="s">
        <v>325</v>
      </c>
      <c r="D69" s="54">
        <v>1</v>
      </c>
      <c r="E69" s="23"/>
      <c r="F69" s="34">
        <v>2</v>
      </c>
      <c r="G69" s="72"/>
      <c r="H69" s="42">
        <v>31.9</v>
      </c>
      <c r="I69" s="76"/>
    </row>
    <row r="70" spans="1:9" ht="20.25" customHeight="1" x14ac:dyDescent="0.35">
      <c r="A70" s="72"/>
      <c r="B70" s="72"/>
      <c r="C70" s="49" t="s">
        <v>326</v>
      </c>
      <c r="D70" s="54">
        <v>1</v>
      </c>
      <c r="E70" s="23"/>
      <c r="F70" s="34">
        <v>2</v>
      </c>
      <c r="G70" s="72"/>
      <c r="H70" s="42">
        <v>70.3</v>
      </c>
      <c r="I70" s="76"/>
    </row>
    <row r="71" spans="1:9" ht="20.25" customHeight="1" x14ac:dyDescent="0.35">
      <c r="A71" s="73"/>
      <c r="B71" s="73"/>
      <c r="C71" s="49" t="s">
        <v>327</v>
      </c>
      <c r="D71" s="54">
        <v>1</v>
      </c>
      <c r="E71" s="23"/>
      <c r="F71" s="34">
        <v>2</v>
      </c>
      <c r="G71" s="73"/>
      <c r="H71" s="42">
        <v>73.099999999999994</v>
      </c>
      <c r="I71" s="77"/>
    </row>
    <row r="72" spans="1:9" ht="54.75" customHeight="1" x14ac:dyDescent="0.35">
      <c r="A72" s="70">
        <v>142</v>
      </c>
      <c r="B72" s="70" t="s">
        <v>328</v>
      </c>
      <c r="C72" s="49" t="s">
        <v>329</v>
      </c>
      <c r="D72" s="54">
        <v>1</v>
      </c>
      <c r="E72" s="23"/>
      <c r="F72" s="34">
        <v>2</v>
      </c>
      <c r="G72" s="70" t="s">
        <v>330</v>
      </c>
      <c r="H72" s="42">
        <v>320.7</v>
      </c>
      <c r="I72" s="74" t="s">
        <v>214</v>
      </c>
    </row>
    <row r="73" spans="1:9" ht="54.75" customHeight="1" x14ac:dyDescent="0.35">
      <c r="A73" s="72"/>
      <c r="B73" s="72"/>
      <c r="C73" s="49" t="s">
        <v>331</v>
      </c>
      <c r="D73" s="54">
        <v>1</v>
      </c>
      <c r="E73" s="23"/>
      <c r="F73" s="34">
        <v>2</v>
      </c>
      <c r="G73" s="72"/>
      <c r="H73" s="42">
        <v>300.2</v>
      </c>
      <c r="I73" s="76"/>
    </row>
    <row r="74" spans="1:9" ht="54.75" customHeight="1" x14ac:dyDescent="0.35">
      <c r="A74" s="72"/>
      <c r="B74" s="72"/>
      <c r="C74" s="49" t="s">
        <v>332</v>
      </c>
      <c r="D74" s="54">
        <v>1</v>
      </c>
      <c r="E74" s="23"/>
      <c r="F74" s="34">
        <v>2</v>
      </c>
      <c r="G74" s="72"/>
      <c r="H74" s="42">
        <v>299.3</v>
      </c>
      <c r="I74" s="76"/>
    </row>
    <row r="75" spans="1:9" ht="54.75" customHeight="1" x14ac:dyDescent="0.35">
      <c r="A75" s="72"/>
      <c r="B75" s="72"/>
      <c r="C75" s="49" t="s">
        <v>333</v>
      </c>
      <c r="D75" s="54">
        <v>1</v>
      </c>
      <c r="E75" s="23"/>
      <c r="F75" s="34">
        <v>2</v>
      </c>
      <c r="G75" s="72"/>
      <c r="H75" s="42">
        <v>317.60000000000002</v>
      </c>
      <c r="I75" s="76"/>
    </row>
    <row r="76" spans="1:9" ht="54.75" customHeight="1" x14ac:dyDescent="0.35">
      <c r="A76" s="72"/>
      <c r="B76" s="72"/>
      <c r="C76" s="49" t="s">
        <v>334</v>
      </c>
      <c r="D76" s="54">
        <v>1</v>
      </c>
      <c r="E76" s="23"/>
      <c r="F76" s="34">
        <v>2</v>
      </c>
      <c r="G76" s="72"/>
      <c r="H76" s="42">
        <v>320.7</v>
      </c>
      <c r="I76" s="76"/>
    </row>
    <row r="77" spans="1:9" ht="54.75" customHeight="1" x14ac:dyDescent="0.35">
      <c r="A77" s="72"/>
      <c r="B77" s="72"/>
      <c r="C77" s="49" t="s">
        <v>335</v>
      </c>
      <c r="D77" s="54">
        <v>1</v>
      </c>
      <c r="E77" s="23"/>
      <c r="F77" s="34">
        <v>2</v>
      </c>
      <c r="G77" s="72"/>
      <c r="H77" s="42">
        <v>284.7</v>
      </c>
      <c r="I77" s="76"/>
    </row>
    <row r="78" spans="1:9" ht="54.75" customHeight="1" x14ac:dyDescent="0.35">
      <c r="A78" s="72"/>
      <c r="B78" s="72"/>
      <c r="C78" s="49" t="s">
        <v>336</v>
      </c>
      <c r="D78" s="54">
        <v>1</v>
      </c>
      <c r="E78" s="23"/>
      <c r="F78" s="34">
        <v>2</v>
      </c>
      <c r="G78" s="72"/>
      <c r="H78" s="42">
        <v>317.60000000000002</v>
      </c>
      <c r="I78" s="76"/>
    </row>
    <row r="79" spans="1:9" ht="54.75" customHeight="1" x14ac:dyDescent="0.35">
      <c r="A79" s="72"/>
      <c r="B79" s="72"/>
      <c r="C79" s="49" t="s">
        <v>337</v>
      </c>
      <c r="D79" s="54">
        <v>1</v>
      </c>
      <c r="E79" s="23"/>
      <c r="F79" s="34">
        <v>2</v>
      </c>
      <c r="G79" s="72"/>
      <c r="H79" s="42">
        <v>319.7</v>
      </c>
      <c r="I79" s="76"/>
    </row>
    <row r="80" spans="1:9" ht="54.75" customHeight="1" x14ac:dyDescent="0.35">
      <c r="A80" s="73"/>
      <c r="B80" s="73"/>
      <c r="C80" s="49" t="s">
        <v>338</v>
      </c>
      <c r="D80" s="54">
        <v>1</v>
      </c>
      <c r="E80" s="23"/>
      <c r="F80" s="34">
        <v>2</v>
      </c>
      <c r="G80" s="73"/>
      <c r="H80" s="42">
        <v>316.7</v>
      </c>
      <c r="I80" s="77"/>
    </row>
    <row r="81" spans="1:9" ht="20.25" customHeight="1" x14ac:dyDescent="0.25">
      <c r="A81" s="34">
        <v>143</v>
      </c>
      <c r="B81" s="50" t="s">
        <v>339</v>
      </c>
      <c r="C81" s="26" t="s">
        <v>340</v>
      </c>
      <c r="D81" s="51">
        <v>1</v>
      </c>
      <c r="E81" s="34"/>
      <c r="F81" s="34">
        <v>2</v>
      </c>
      <c r="G81" s="55" t="s">
        <v>341</v>
      </c>
      <c r="H81" s="35">
        <v>1208.8</v>
      </c>
      <c r="I81" s="36" t="s">
        <v>269</v>
      </c>
    </row>
    <row r="82" spans="1:9" ht="20.25" customHeight="1" x14ac:dyDescent="0.25">
      <c r="A82" s="34">
        <v>144</v>
      </c>
      <c r="B82" s="50" t="s">
        <v>342</v>
      </c>
      <c r="C82" s="26" t="s">
        <v>343</v>
      </c>
      <c r="D82" s="51">
        <v>1</v>
      </c>
      <c r="E82" s="34"/>
      <c r="F82" s="34">
        <v>2</v>
      </c>
      <c r="G82" s="55" t="s">
        <v>344</v>
      </c>
      <c r="H82" s="35">
        <v>1052.4000000000001</v>
      </c>
      <c r="I82" s="36" t="s">
        <v>269</v>
      </c>
    </row>
    <row r="83" spans="1:9" ht="20.25" customHeight="1" x14ac:dyDescent="0.25">
      <c r="A83" s="34">
        <v>145</v>
      </c>
      <c r="B83" s="50" t="s">
        <v>345</v>
      </c>
      <c r="C83" s="26" t="s">
        <v>346</v>
      </c>
      <c r="D83" s="51">
        <v>1</v>
      </c>
      <c r="E83" s="34"/>
      <c r="F83" s="34">
        <v>2</v>
      </c>
      <c r="G83" s="55" t="s">
        <v>347</v>
      </c>
      <c r="H83" s="35">
        <v>919.3</v>
      </c>
      <c r="I83" s="36" t="s">
        <v>269</v>
      </c>
    </row>
    <row r="84" spans="1:9" ht="20.25" customHeight="1" x14ac:dyDescent="0.25">
      <c r="A84" s="34">
        <v>146</v>
      </c>
      <c r="B84" s="50" t="s">
        <v>348</v>
      </c>
      <c r="C84" s="26" t="s">
        <v>349</v>
      </c>
      <c r="D84" s="51">
        <v>1</v>
      </c>
      <c r="E84" s="34"/>
      <c r="F84" s="34">
        <v>2</v>
      </c>
      <c r="G84" s="55" t="s">
        <v>350</v>
      </c>
      <c r="H84" s="35">
        <v>405.5</v>
      </c>
      <c r="I84" s="36" t="s">
        <v>269</v>
      </c>
    </row>
    <row r="85" spans="1:9" ht="20.25" customHeight="1" x14ac:dyDescent="0.25">
      <c r="A85" s="34">
        <v>147</v>
      </c>
      <c r="B85" s="50" t="s">
        <v>351</v>
      </c>
      <c r="C85" s="26" t="s">
        <v>352</v>
      </c>
      <c r="D85" s="51">
        <v>1</v>
      </c>
      <c r="E85" s="34"/>
      <c r="F85" s="34">
        <v>2</v>
      </c>
      <c r="G85" s="55" t="s">
        <v>353</v>
      </c>
      <c r="H85" s="35">
        <v>119.5</v>
      </c>
      <c r="I85" s="36" t="s">
        <v>269</v>
      </c>
    </row>
    <row r="86" spans="1:9" ht="20.25" customHeight="1" x14ac:dyDescent="0.25">
      <c r="A86" s="34">
        <v>148</v>
      </c>
      <c r="B86" s="50" t="s">
        <v>354</v>
      </c>
      <c r="C86" s="26" t="s">
        <v>355</v>
      </c>
      <c r="D86" s="51">
        <v>1</v>
      </c>
      <c r="E86" s="34"/>
      <c r="F86" s="34">
        <v>2</v>
      </c>
      <c r="G86" s="55" t="s">
        <v>356</v>
      </c>
      <c r="H86" s="35">
        <v>1077.0999999999999</v>
      </c>
      <c r="I86" s="36" t="s">
        <v>269</v>
      </c>
    </row>
    <row r="87" spans="1:9" ht="20.25" customHeight="1" x14ac:dyDescent="0.25">
      <c r="A87" s="34">
        <v>149</v>
      </c>
      <c r="B87" s="50" t="s">
        <v>357</v>
      </c>
      <c r="C87" s="26" t="s">
        <v>358</v>
      </c>
      <c r="D87" s="51">
        <v>1</v>
      </c>
      <c r="E87" s="34"/>
      <c r="F87" s="34">
        <v>2</v>
      </c>
      <c r="G87" s="55" t="s">
        <v>359</v>
      </c>
      <c r="H87" s="35">
        <v>774.6</v>
      </c>
      <c r="I87" s="36" t="s">
        <v>269</v>
      </c>
    </row>
    <row r="88" spans="1:9" ht="20.25" customHeight="1" x14ac:dyDescent="0.25">
      <c r="A88" s="34">
        <v>150</v>
      </c>
      <c r="B88" s="50" t="s">
        <v>360</v>
      </c>
      <c r="C88" s="26" t="s">
        <v>361</v>
      </c>
      <c r="D88" s="51">
        <v>1</v>
      </c>
      <c r="E88" s="34"/>
      <c r="F88" s="34">
        <v>2</v>
      </c>
      <c r="G88" s="55" t="s">
        <v>362</v>
      </c>
      <c r="H88" s="35">
        <v>472.8</v>
      </c>
      <c r="I88" s="36" t="s">
        <v>269</v>
      </c>
    </row>
    <row r="89" spans="1:9" ht="20.25" customHeight="1" x14ac:dyDescent="0.25">
      <c r="A89" s="34">
        <v>151</v>
      </c>
      <c r="B89" s="50" t="s">
        <v>363</v>
      </c>
      <c r="C89" s="26" t="s">
        <v>364</v>
      </c>
      <c r="D89" s="51">
        <v>1</v>
      </c>
      <c r="E89" s="34"/>
      <c r="F89" s="34">
        <v>2</v>
      </c>
      <c r="G89" s="55" t="s">
        <v>365</v>
      </c>
      <c r="H89" s="35">
        <v>1077.0999999999999</v>
      </c>
      <c r="I89" s="36" t="s">
        <v>269</v>
      </c>
    </row>
    <row r="90" spans="1:9" ht="20.25" customHeight="1" x14ac:dyDescent="0.25">
      <c r="A90" s="34">
        <v>152</v>
      </c>
      <c r="B90" s="50" t="s">
        <v>366</v>
      </c>
      <c r="C90" s="26" t="s">
        <v>367</v>
      </c>
      <c r="D90" s="51">
        <v>1</v>
      </c>
      <c r="E90" s="34"/>
      <c r="F90" s="34">
        <v>2</v>
      </c>
      <c r="G90" s="55" t="s">
        <v>368</v>
      </c>
      <c r="H90" s="35">
        <v>478.2</v>
      </c>
      <c r="I90" s="36" t="s">
        <v>269</v>
      </c>
    </row>
    <row r="91" spans="1:9" ht="20.25" customHeight="1" x14ac:dyDescent="0.25">
      <c r="A91" s="34">
        <v>153</v>
      </c>
      <c r="B91" s="50" t="s">
        <v>369</v>
      </c>
      <c r="C91" s="26" t="s">
        <v>370</v>
      </c>
      <c r="D91" s="51">
        <v>1</v>
      </c>
      <c r="E91" s="34"/>
      <c r="F91" s="34">
        <v>2</v>
      </c>
      <c r="G91" s="55" t="s">
        <v>371</v>
      </c>
      <c r="H91" s="35">
        <v>967.7</v>
      </c>
      <c r="I91" s="36" t="s">
        <v>269</v>
      </c>
    </row>
    <row r="92" spans="1:9" ht="20.25" customHeight="1" x14ac:dyDescent="0.25">
      <c r="A92" s="34">
        <v>154</v>
      </c>
      <c r="B92" s="50" t="s">
        <v>372</v>
      </c>
      <c r="C92" s="26" t="s">
        <v>373</v>
      </c>
      <c r="D92" s="51">
        <v>1</v>
      </c>
      <c r="E92" s="34"/>
      <c r="F92" s="34">
        <v>2</v>
      </c>
      <c r="G92" s="55" t="s">
        <v>374</v>
      </c>
      <c r="H92" s="35">
        <v>403.3</v>
      </c>
      <c r="I92" s="36" t="s">
        <v>269</v>
      </c>
    </row>
    <row r="93" spans="1:9" ht="20.25" customHeight="1" x14ac:dyDescent="0.25">
      <c r="A93" s="34">
        <v>155</v>
      </c>
      <c r="B93" s="50" t="s">
        <v>375</v>
      </c>
      <c r="C93" s="26" t="s">
        <v>376</v>
      </c>
      <c r="D93" s="51">
        <v>1</v>
      </c>
      <c r="E93" s="34"/>
      <c r="F93" s="34">
        <v>2</v>
      </c>
      <c r="G93" s="55" t="s">
        <v>377</v>
      </c>
      <c r="H93" s="35">
        <v>755</v>
      </c>
      <c r="I93" s="36" t="s">
        <v>269</v>
      </c>
    </row>
    <row r="94" spans="1:9" ht="20.25" customHeight="1" x14ac:dyDescent="0.25">
      <c r="A94" s="34">
        <v>156</v>
      </c>
      <c r="B94" s="50" t="s">
        <v>378</v>
      </c>
      <c r="C94" s="26" t="s">
        <v>379</v>
      </c>
      <c r="D94" s="51">
        <v>1</v>
      </c>
      <c r="E94" s="34"/>
      <c r="F94" s="34">
        <v>2</v>
      </c>
      <c r="G94" s="55" t="s">
        <v>380</v>
      </c>
      <c r="H94" s="35">
        <v>119.5</v>
      </c>
      <c r="I94" s="36" t="s">
        <v>269</v>
      </c>
    </row>
    <row r="95" spans="1:9" ht="20.25" customHeight="1" x14ac:dyDescent="0.25">
      <c r="A95" s="34">
        <v>157</v>
      </c>
      <c r="B95" s="50" t="s">
        <v>381</v>
      </c>
      <c r="C95" s="26" t="s">
        <v>382</v>
      </c>
      <c r="D95" s="51">
        <v>1</v>
      </c>
      <c r="E95" s="34"/>
      <c r="F95" s="34">
        <v>2</v>
      </c>
      <c r="G95" s="55" t="s">
        <v>383</v>
      </c>
      <c r="H95" s="35">
        <v>692.4</v>
      </c>
      <c r="I95" s="36" t="s">
        <v>269</v>
      </c>
    </row>
    <row r="96" spans="1:9" ht="20.25" customHeight="1" x14ac:dyDescent="0.25">
      <c r="A96" s="34">
        <v>158</v>
      </c>
      <c r="B96" s="50" t="s">
        <v>384</v>
      </c>
      <c r="C96" s="26" t="s">
        <v>385</v>
      </c>
      <c r="D96" s="51">
        <v>2</v>
      </c>
      <c r="E96" s="34"/>
      <c r="F96" s="34">
        <v>2</v>
      </c>
      <c r="G96" s="55" t="s">
        <v>386</v>
      </c>
      <c r="H96" s="35">
        <f>210.1*2</f>
        <v>420.2</v>
      </c>
      <c r="I96" s="36" t="s">
        <v>269</v>
      </c>
    </row>
    <row r="97" spans="1:9" ht="20.25" customHeight="1" x14ac:dyDescent="0.25">
      <c r="A97" s="34">
        <v>159</v>
      </c>
      <c r="B97" s="50" t="s">
        <v>387</v>
      </c>
      <c r="C97" s="26" t="s">
        <v>388</v>
      </c>
      <c r="D97" s="51">
        <v>1</v>
      </c>
      <c r="E97" s="34"/>
      <c r="F97" s="34">
        <v>2</v>
      </c>
      <c r="G97" s="55" t="s">
        <v>389</v>
      </c>
      <c r="H97" s="35">
        <v>1208.8</v>
      </c>
      <c r="I97" s="36" t="s">
        <v>269</v>
      </c>
    </row>
    <row r="98" spans="1:9" ht="20.25" customHeight="1" x14ac:dyDescent="0.25">
      <c r="A98" s="34">
        <v>160</v>
      </c>
      <c r="B98" s="50" t="s">
        <v>390</v>
      </c>
      <c r="C98" s="26" t="s">
        <v>391</v>
      </c>
      <c r="D98" s="51">
        <v>1</v>
      </c>
      <c r="E98" s="34"/>
      <c r="F98" s="34">
        <v>2</v>
      </c>
      <c r="G98" s="55" t="s">
        <v>392</v>
      </c>
      <c r="H98" s="35">
        <v>780</v>
      </c>
      <c r="I98" s="36" t="s">
        <v>269</v>
      </c>
    </row>
    <row r="99" spans="1:9" ht="20.25" customHeight="1" x14ac:dyDescent="0.25">
      <c r="A99" s="34">
        <v>161</v>
      </c>
      <c r="B99" s="50" t="s">
        <v>393</v>
      </c>
      <c r="C99" s="26" t="s">
        <v>394</v>
      </c>
      <c r="D99" s="51">
        <v>1</v>
      </c>
      <c r="E99" s="34"/>
      <c r="F99" s="34">
        <v>2</v>
      </c>
      <c r="G99" s="55" t="s">
        <v>395</v>
      </c>
      <c r="H99" s="35">
        <v>1107</v>
      </c>
      <c r="I99" s="36" t="s">
        <v>269</v>
      </c>
    </row>
    <row r="100" spans="1:9" ht="20.25" customHeight="1" x14ac:dyDescent="0.35">
      <c r="A100" s="34">
        <v>162</v>
      </c>
      <c r="B100" s="50" t="s">
        <v>396</v>
      </c>
      <c r="C100" s="49" t="s">
        <v>397</v>
      </c>
      <c r="D100" s="51">
        <v>104</v>
      </c>
      <c r="E100" s="34"/>
      <c r="F100" s="34">
        <v>2</v>
      </c>
      <c r="G100" s="55" t="s">
        <v>398</v>
      </c>
      <c r="H100" s="35">
        <f>104*5.2</f>
        <v>540.80000000000007</v>
      </c>
      <c r="I100" s="36" t="s">
        <v>269</v>
      </c>
    </row>
    <row r="101" spans="1:9" ht="20.25" customHeight="1" x14ac:dyDescent="0.25">
      <c r="A101" s="70">
        <v>163</v>
      </c>
      <c r="B101" s="70" t="s">
        <v>399</v>
      </c>
      <c r="C101" s="32" t="s">
        <v>400</v>
      </c>
      <c r="D101" s="54">
        <v>1</v>
      </c>
      <c r="E101" s="23"/>
      <c r="F101" s="34">
        <v>2</v>
      </c>
      <c r="G101" s="70" t="s">
        <v>401</v>
      </c>
      <c r="H101" s="42">
        <v>77.5</v>
      </c>
      <c r="I101" s="74" t="s">
        <v>214</v>
      </c>
    </row>
    <row r="102" spans="1:9" ht="20.25" customHeight="1" x14ac:dyDescent="0.25">
      <c r="A102" s="72"/>
      <c r="B102" s="72"/>
      <c r="C102" s="32" t="s">
        <v>402</v>
      </c>
      <c r="D102" s="54">
        <v>1</v>
      </c>
      <c r="E102" s="23"/>
      <c r="F102" s="34">
        <v>2</v>
      </c>
      <c r="G102" s="72"/>
      <c r="H102" s="42">
        <v>77.5</v>
      </c>
      <c r="I102" s="76"/>
    </row>
    <row r="103" spans="1:9" ht="20.25" customHeight="1" x14ac:dyDescent="0.25">
      <c r="A103" s="72"/>
      <c r="B103" s="72"/>
      <c r="C103" s="32" t="s">
        <v>403</v>
      </c>
      <c r="D103" s="54">
        <v>3</v>
      </c>
      <c r="E103" s="23"/>
      <c r="F103" s="34">
        <v>2</v>
      </c>
      <c r="G103" s="72"/>
      <c r="H103" s="42">
        <v>0.6</v>
      </c>
      <c r="I103" s="76"/>
    </row>
    <row r="104" spans="1:9" ht="20.25" customHeight="1" x14ac:dyDescent="0.25">
      <c r="A104" s="72"/>
      <c r="B104" s="72"/>
      <c r="C104" s="32" t="s">
        <v>404</v>
      </c>
      <c r="D104" s="54">
        <v>3</v>
      </c>
      <c r="E104" s="23"/>
      <c r="F104" s="34">
        <v>2</v>
      </c>
      <c r="G104" s="72"/>
      <c r="H104" s="42">
        <f>0.4*3</f>
        <v>1.2000000000000002</v>
      </c>
      <c r="I104" s="76"/>
    </row>
    <row r="105" spans="1:9" ht="20.25" customHeight="1" x14ac:dyDescent="0.25">
      <c r="A105" s="72"/>
      <c r="B105" s="72"/>
      <c r="C105" s="32" t="s">
        <v>405</v>
      </c>
      <c r="D105" s="54">
        <v>3</v>
      </c>
      <c r="E105" s="23"/>
      <c r="F105" s="34">
        <v>2</v>
      </c>
      <c r="G105" s="72"/>
      <c r="H105" s="42">
        <f>0.3*3</f>
        <v>0.89999999999999991</v>
      </c>
      <c r="I105" s="76"/>
    </row>
    <row r="106" spans="1:9" ht="20.25" customHeight="1" x14ac:dyDescent="0.25">
      <c r="A106" s="72"/>
      <c r="B106" s="72"/>
      <c r="C106" s="32" t="s">
        <v>406</v>
      </c>
      <c r="D106" s="54">
        <v>1</v>
      </c>
      <c r="E106" s="23"/>
      <c r="F106" s="34">
        <v>2</v>
      </c>
      <c r="G106" s="72"/>
      <c r="H106" s="42">
        <v>60.5</v>
      </c>
      <c r="I106" s="76"/>
    </row>
    <row r="107" spans="1:9" ht="20.25" customHeight="1" x14ac:dyDescent="0.25">
      <c r="A107" s="72"/>
      <c r="B107" s="72"/>
      <c r="C107" s="32" t="s">
        <v>407</v>
      </c>
      <c r="D107" s="54">
        <v>1</v>
      </c>
      <c r="E107" s="23"/>
      <c r="F107" s="34">
        <v>2</v>
      </c>
      <c r="G107" s="72"/>
      <c r="H107" s="42">
        <v>113.5</v>
      </c>
      <c r="I107" s="76"/>
    </row>
    <row r="108" spans="1:9" ht="20.25" customHeight="1" x14ac:dyDescent="0.25">
      <c r="A108" s="72"/>
      <c r="B108" s="72"/>
      <c r="C108" s="32" t="s">
        <v>408</v>
      </c>
      <c r="D108" s="54">
        <v>1</v>
      </c>
      <c r="E108" s="23"/>
      <c r="F108" s="34">
        <v>2</v>
      </c>
      <c r="G108" s="72"/>
      <c r="H108" s="42">
        <v>29.8</v>
      </c>
      <c r="I108" s="76"/>
    </row>
    <row r="109" spans="1:9" ht="20.25" customHeight="1" x14ac:dyDescent="0.35">
      <c r="A109" s="72"/>
      <c r="B109" s="72"/>
      <c r="C109" s="49" t="s">
        <v>409</v>
      </c>
      <c r="D109" s="54">
        <v>1</v>
      </c>
      <c r="E109" s="23"/>
      <c r="F109" s="34">
        <v>2</v>
      </c>
      <c r="G109" s="72"/>
      <c r="H109" s="42">
        <v>113.5</v>
      </c>
      <c r="I109" s="76"/>
    </row>
    <row r="110" spans="1:9" ht="20.25" customHeight="1" x14ac:dyDescent="0.35">
      <c r="A110" s="72"/>
      <c r="B110" s="72"/>
      <c r="C110" s="49" t="s">
        <v>410</v>
      </c>
      <c r="D110" s="54">
        <v>1</v>
      </c>
      <c r="E110" s="23"/>
      <c r="F110" s="34">
        <v>2</v>
      </c>
      <c r="G110" s="72"/>
      <c r="H110" s="42">
        <v>113.5</v>
      </c>
      <c r="I110" s="76"/>
    </row>
    <row r="111" spans="1:9" ht="20.25" customHeight="1" x14ac:dyDescent="0.35">
      <c r="A111" s="72"/>
      <c r="B111" s="72"/>
      <c r="C111" s="49" t="s">
        <v>411</v>
      </c>
      <c r="D111" s="54">
        <v>2</v>
      </c>
      <c r="E111" s="23"/>
      <c r="F111" s="34">
        <v>2</v>
      </c>
      <c r="G111" s="72"/>
      <c r="H111" s="42">
        <v>29.8</v>
      </c>
      <c r="I111" s="76"/>
    </row>
    <row r="112" spans="1:9" ht="21.75" customHeight="1" x14ac:dyDescent="0.35">
      <c r="A112" s="73"/>
      <c r="B112" s="73"/>
      <c r="C112" s="49" t="s">
        <v>412</v>
      </c>
      <c r="D112" s="54">
        <v>1</v>
      </c>
      <c r="E112" s="23"/>
      <c r="F112" s="34">
        <v>2</v>
      </c>
      <c r="G112" s="73"/>
      <c r="H112" s="42">
        <v>126.3</v>
      </c>
      <c r="I112" s="77"/>
    </row>
    <row r="113" spans="1:9" ht="20.25" customHeight="1" x14ac:dyDescent="0.35">
      <c r="A113" s="70">
        <v>164</v>
      </c>
      <c r="B113" s="70" t="s">
        <v>413</v>
      </c>
      <c r="C113" s="49" t="s">
        <v>414</v>
      </c>
      <c r="D113" s="54">
        <v>1</v>
      </c>
      <c r="E113" s="23"/>
      <c r="F113" s="34">
        <v>2</v>
      </c>
      <c r="G113" s="70" t="s">
        <v>415</v>
      </c>
      <c r="H113" s="42">
        <v>95</v>
      </c>
      <c r="I113" s="74" t="s">
        <v>214</v>
      </c>
    </row>
    <row r="114" spans="1:9" ht="20.25" customHeight="1" x14ac:dyDescent="0.35">
      <c r="A114" s="72"/>
      <c r="B114" s="72"/>
      <c r="C114" s="49" t="s">
        <v>416</v>
      </c>
      <c r="D114" s="54">
        <v>1</v>
      </c>
      <c r="E114" s="23"/>
      <c r="F114" s="34">
        <v>2</v>
      </c>
      <c r="G114" s="72"/>
      <c r="H114" s="42">
        <v>98</v>
      </c>
      <c r="I114" s="76"/>
    </row>
    <row r="115" spans="1:9" ht="20.25" customHeight="1" x14ac:dyDescent="0.35">
      <c r="A115" s="72"/>
      <c r="B115" s="72"/>
      <c r="C115" s="49" t="s">
        <v>417</v>
      </c>
      <c r="D115" s="54">
        <v>1</v>
      </c>
      <c r="E115" s="23"/>
      <c r="F115" s="34">
        <v>2</v>
      </c>
      <c r="G115" s="72"/>
      <c r="H115" s="42">
        <v>98</v>
      </c>
      <c r="I115" s="76"/>
    </row>
    <row r="116" spans="1:9" ht="20.25" customHeight="1" x14ac:dyDescent="0.35">
      <c r="A116" s="72"/>
      <c r="B116" s="72"/>
      <c r="C116" s="49" t="s">
        <v>418</v>
      </c>
      <c r="D116" s="54">
        <v>1</v>
      </c>
      <c r="E116" s="23"/>
      <c r="F116" s="34">
        <v>2</v>
      </c>
      <c r="G116" s="72"/>
      <c r="H116" s="42">
        <v>98.5</v>
      </c>
      <c r="I116" s="76"/>
    </row>
    <row r="117" spans="1:9" ht="20.25" customHeight="1" x14ac:dyDescent="0.35">
      <c r="A117" s="73"/>
      <c r="B117" s="73"/>
      <c r="C117" s="49" t="s">
        <v>419</v>
      </c>
      <c r="D117" s="54">
        <v>1</v>
      </c>
      <c r="E117" s="23"/>
      <c r="F117" s="34">
        <v>2</v>
      </c>
      <c r="G117" s="73"/>
      <c r="H117" s="42">
        <v>98.4</v>
      </c>
      <c r="I117" s="77"/>
    </row>
    <row r="118" spans="1:9" ht="20.25" customHeight="1" x14ac:dyDescent="0.35">
      <c r="A118" s="70">
        <v>165</v>
      </c>
      <c r="B118" s="70" t="s">
        <v>420</v>
      </c>
      <c r="C118" s="49" t="s">
        <v>421</v>
      </c>
      <c r="D118" s="54">
        <v>1</v>
      </c>
      <c r="E118" s="23"/>
      <c r="F118" s="34">
        <v>2</v>
      </c>
      <c r="G118" s="70" t="s">
        <v>422</v>
      </c>
      <c r="H118" s="42">
        <v>101.6</v>
      </c>
      <c r="I118" s="74" t="s">
        <v>214</v>
      </c>
    </row>
    <row r="119" spans="1:9" ht="20.25" customHeight="1" x14ac:dyDescent="0.35">
      <c r="A119" s="72"/>
      <c r="B119" s="72"/>
      <c r="C119" s="49" t="s">
        <v>423</v>
      </c>
      <c r="D119" s="54">
        <v>1</v>
      </c>
      <c r="E119" s="23"/>
      <c r="F119" s="34">
        <v>2</v>
      </c>
      <c r="G119" s="72"/>
      <c r="H119" s="42">
        <v>20.8</v>
      </c>
      <c r="I119" s="76"/>
    </row>
    <row r="120" spans="1:9" ht="20.25" customHeight="1" x14ac:dyDescent="0.35">
      <c r="A120" s="72"/>
      <c r="B120" s="72"/>
      <c r="C120" s="49" t="s">
        <v>424</v>
      </c>
      <c r="D120" s="54">
        <v>1</v>
      </c>
      <c r="E120" s="23"/>
      <c r="F120" s="34">
        <v>2</v>
      </c>
      <c r="G120" s="72"/>
      <c r="H120" s="42">
        <v>98.1</v>
      </c>
      <c r="I120" s="76"/>
    </row>
    <row r="121" spans="1:9" ht="20.25" customHeight="1" x14ac:dyDescent="0.35">
      <c r="A121" s="73"/>
      <c r="B121" s="73"/>
      <c r="C121" s="49" t="s">
        <v>425</v>
      </c>
      <c r="D121" s="54">
        <v>1</v>
      </c>
      <c r="E121" s="23"/>
      <c r="F121" s="34">
        <v>2</v>
      </c>
      <c r="G121" s="73"/>
      <c r="H121" s="42">
        <v>78.5</v>
      </c>
      <c r="I121" s="77"/>
    </row>
    <row r="122" spans="1:9" ht="20.25" customHeight="1" x14ac:dyDescent="0.35">
      <c r="A122" s="39">
        <v>166</v>
      </c>
      <c r="B122" s="52" t="s">
        <v>426</v>
      </c>
      <c r="C122" s="49"/>
      <c r="D122" s="53"/>
      <c r="E122" s="39"/>
      <c r="F122" s="34">
        <v>2</v>
      </c>
      <c r="G122" s="39" t="s">
        <v>427</v>
      </c>
      <c r="H122" s="40">
        <v>712.07</v>
      </c>
      <c r="I122" s="41" t="s">
        <v>214</v>
      </c>
    </row>
    <row r="123" spans="1:9" ht="20.25" customHeight="1" x14ac:dyDescent="0.35">
      <c r="A123" s="39">
        <v>167</v>
      </c>
      <c r="B123" s="52" t="s">
        <v>428</v>
      </c>
      <c r="C123" s="49"/>
      <c r="D123" s="53"/>
      <c r="E123" s="39"/>
      <c r="F123" s="34">
        <v>2</v>
      </c>
      <c r="G123" s="39" t="s">
        <v>429</v>
      </c>
      <c r="H123" s="40">
        <v>695.27</v>
      </c>
      <c r="I123" s="41" t="s">
        <v>214</v>
      </c>
    </row>
    <row r="124" spans="1:9" ht="20.25" customHeight="1" x14ac:dyDescent="0.35">
      <c r="A124" s="70">
        <v>168</v>
      </c>
      <c r="B124" s="70" t="s">
        <v>430</v>
      </c>
      <c r="C124" s="49" t="s">
        <v>431</v>
      </c>
      <c r="D124" s="54">
        <v>15</v>
      </c>
      <c r="E124" s="23"/>
      <c r="F124" s="34">
        <v>2</v>
      </c>
      <c r="G124" s="70" t="s">
        <v>432</v>
      </c>
      <c r="H124" s="42">
        <f>15*15.2</f>
        <v>228</v>
      </c>
      <c r="I124" s="74" t="s">
        <v>214</v>
      </c>
    </row>
    <row r="125" spans="1:9" ht="20.25" customHeight="1" x14ac:dyDescent="0.35">
      <c r="A125" s="72"/>
      <c r="B125" s="72"/>
      <c r="C125" s="49" t="s">
        <v>433</v>
      </c>
      <c r="D125" s="54">
        <v>2</v>
      </c>
      <c r="E125" s="23"/>
      <c r="F125" s="34">
        <v>2</v>
      </c>
      <c r="G125" s="72"/>
      <c r="H125" s="42">
        <f>2*15.2</f>
        <v>30.4</v>
      </c>
      <c r="I125" s="76"/>
    </row>
    <row r="126" spans="1:9" ht="20.25" customHeight="1" x14ac:dyDescent="0.35">
      <c r="A126" s="72"/>
      <c r="B126" s="72"/>
      <c r="C126" s="49" t="s">
        <v>434</v>
      </c>
      <c r="D126" s="54">
        <v>1</v>
      </c>
      <c r="E126" s="23"/>
      <c r="F126" s="34">
        <v>2</v>
      </c>
      <c r="G126" s="72"/>
      <c r="H126" s="42">
        <v>18</v>
      </c>
      <c r="I126" s="76"/>
    </row>
    <row r="127" spans="1:9" ht="20.25" customHeight="1" x14ac:dyDescent="0.35">
      <c r="A127" s="72"/>
      <c r="B127" s="72"/>
      <c r="C127" s="49" t="s">
        <v>435</v>
      </c>
      <c r="D127" s="54">
        <v>1</v>
      </c>
      <c r="E127" s="23"/>
      <c r="F127" s="34">
        <v>2</v>
      </c>
      <c r="G127" s="72"/>
      <c r="H127" s="42">
        <v>15.2</v>
      </c>
      <c r="I127" s="76"/>
    </row>
    <row r="128" spans="1:9" ht="20.25" customHeight="1" x14ac:dyDescent="0.35">
      <c r="A128" s="72"/>
      <c r="B128" s="72"/>
      <c r="C128" s="49" t="s">
        <v>436</v>
      </c>
      <c r="D128" s="54">
        <v>2</v>
      </c>
      <c r="E128" s="23"/>
      <c r="F128" s="34">
        <v>2</v>
      </c>
      <c r="G128" s="72"/>
      <c r="H128" s="42">
        <f>2*18.2</f>
        <v>36.4</v>
      </c>
      <c r="I128" s="76"/>
    </row>
    <row r="129" spans="1:9" ht="20.25" customHeight="1" x14ac:dyDescent="0.35">
      <c r="A129" s="72"/>
      <c r="B129" s="72"/>
      <c r="C129" s="49" t="s">
        <v>437</v>
      </c>
      <c r="D129" s="54">
        <v>2</v>
      </c>
      <c r="E129" s="23"/>
      <c r="F129" s="34">
        <v>2</v>
      </c>
      <c r="G129" s="72"/>
      <c r="H129" s="42">
        <f>2*16.9</f>
        <v>33.799999999999997</v>
      </c>
      <c r="I129" s="76"/>
    </row>
    <row r="130" spans="1:9" ht="20.25" customHeight="1" x14ac:dyDescent="0.35">
      <c r="A130" s="73"/>
      <c r="B130" s="73"/>
      <c r="C130" s="49" t="s">
        <v>438</v>
      </c>
      <c r="D130" s="54">
        <v>2</v>
      </c>
      <c r="E130" s="23"/>
      <c r="F130" s="34">
        <v>2</v>
      </c>
      <c r="G130" s="73"/>
      <c r="H130" s="42">
        <f>2*16.9</f>
        <v>33.799999999999997</v>
      </c>
      <c r="I130" s="77"/>
    </row>
    <row r="131" spans="1:9" ht="20.25" customHeight="1" x14ac:dyDescent="0.35">
      <c r="A131" s="70">
        <v>169</v>
      </c>
      <c r="B131" s="70" t="s">
        <v>439</v>
      </c>
      <c r="C131" s="49" t="s">
        <v>440</v>
      </c>
      <c r="D131" s="54">
        <v>2</v>
      </c>
      <c r="E131" s="23"/>
      <c r="F131" s="34">
        <v>2</v>
      </c>
      <c r="G131" s="70" t="s">
        <v>14</v>
      </c>
      <c r="H131" s="42">
        <f>D131*45.7</f>
        <v>91.4</v>
      </c>
      <c r="I131" s="74" t="s">
        <v>214</v>
      </c>
    </row>
    <row r="132" spans="1:9" ht="20.25" customHeight="1" x14ac:dyDescent="0.35">
      <c r="A132" s="72"/>
      <c r="B132" s="72"/>
      <c r="C132" s="49" t="s">
        <v>441</v>
      </c>
      <c r="D132" s="54">
        <v>1</v>
      </c>
      <c r="E132" s="23"/>
      <c r="F132" s="34">
        <v>2</v>
      </c>
      <c r="G132" s="72"/>
      <c r="H132" s="42">
        <v>45.7</v>
      </c>
      <c r="I132" s="76"/>
    </row>
    <row r="133" spans="1:9" ht="20.25" customHeight="1" x14ac:dyDescent="0.35">
      <c r="A133" s="72"/>
      <c r="B133" s="72"/>
      <c r="C133" s="49" t="s">
        <v>442</v>
      </c>
      <c r="D133" s="54">
        <v>1</v>
      </c>
      <c r="E133" s="23"/>
      <c r="F133" s="34">
        <v>2</v>
      </c>
      <c r="G133" s="72"/>
      <c r="H133" s="42">
        <v>54.7</v>
      </c>
      <c r="I133" s="76"/>
    </row>
    <row r="134" spans="1:9" ht="20.25" customHeight="1" x14ac:dyDescent="0.35">
      <c r="A134" s="72"/>
      <c r="B134" s="72"/>
      <c r="C134" s="49" t="s">
        <v>443</v>
      </c>
      <c r="D134" s="54">
        <v>1</v>
      </c>
      <c r="E134" s="23"/>
      <c r="F134" s="34">
        <v>2</v>
      </c>
      <c r="G134" s="72"/>
      <c r="H134" s="42">
        <v>45.7</v>
      </c>
      <c r="I134" s="76"/>
    </row>
    <row r="135" spans="1:9" ht="20.25" customHeight="1" x14ac:dyDescent="0.35">
      <c r="A135" s="72"/>
      <c r="B135" s="72"/>
      <c r="C135" s="49" t="s">
        <v>444</v>
      </c>
      <c r="D135" s="54">
        <v>10</v>
      </c>
      <c r="E135" s="23"/>
      <c r="F135" s="34">
        <v>2</v>
      </c>
      <c r="G135" s="72"/>
      <c r="H135" s="42">
        <f>10*14.5</f>
        <v>145</v>
      </c>
      <c r="I135" s="76"/>
    </row>
    <row r="136" spans="1:9" ht="20.25" customHeight="1" x14ac:dyDescent="0.35">
      <c r="A136" s="72"/>
      <c r="B136" s="72"/>
      <c r="C136" s="49" t="s">
        <v>445</v>
      </c>
      <c r="D136" s="54">
        <v>1</v>
      </c>
      <c r="E136" s="23"/>
      <c r="F136" s="34">
        <v>2</v>
      </c>
      <c r="G136" s="72"/>
      <c r="H136" s="42">
        <v>14.2</v>
      </c>
      <c r="I136" s="76"/>
    </row>
    <row r="137" spans="1:9" ht="20.25" customHeight="1" x14ac:dyDescent="0.35">
      <c r="A137" s="72"/>
      <c r="B137" s="72"/>
      <c r="C137" s="49" t="s">
        <v>446</v>
      </c>
      <c r="D137" s="54">
        <v>1</v>
      </c>
      <c r="E137" s="23"/>
      <c r="F137" s="34">
        <v>2</v>
      </c>
      <c r="G137" s="72"/>
      <c r="H137" s="42">
        <v>14.5</v>
      </c>
      <c r="I137" s="76"/>
    </row>
    <row r="138" spans="1:9" ht="20.25" customHeight="1" x14ac:dyDescent="0.35">
      <c r="A138" s="72"/>
      <c r="B138" s="72"/>
      <c r="C138" s="49" t="s">
        <v>447</v>
      </c>
      <c r="D138" s="54">
        <v>1</v>
      </c>
      <c r="E138" s="23"/>
      <c r="F138" s="34">
        <v>2</v>
      </c>
      <c r="G138" s="72"/>
      <c r="H138" s="42">
        <v>45.5</v>
      </c>
      <c r="I138" s="76"/>
    </row>
    <row r="139" spans="1:9" ht="20.25" customHeight="1" x14ac:dyDescent="0.35">
      <c r="A139" s="72"/>
      <c r="B139" s="72"/>
      <c r="C139" s="49" t="s">
        <v>448</v>
      </c>
      <c r="D139" s="54">
        <v>6</v>
      </c>
      <c r="E139" s="23"/>
      <c r="F139" s="34">
        <v>2</v>
      </c>
      <c r="G139" s="72"/>
      <c r="H139" s="42">
        <f>55.5*6</f>
        <v>333</v>
      </c>
      <c r="I139" s="76"/>
    </row>
    <row r="140" spans="1:9" ht="20.25" customHeight="1" x14ac:dyDescent="0.35">
      <c r="A140" s="72"/>
      <c r="B140" s="72"/>
      <c r="C140" s="49" t="s">
        <v>449</v>
      </c>
      <c r="D140" s="54">
        <v>2</v>
      </c>
      <c r="E140" s="23"/>
      <c r="F140" s="34">
        <v>2</v>
      </c>
      <c r="G140" s="72"/>
      <c r="H140" s="42">
        <f>46.3*2</f>
        <v>92.6</v>
      </c>
      <c r="I140" s="76"/>
    </row>
    <row r="141" spans="1:9" ht="20.25" customHeight="1" x14ac:dyDescent="0.35">
      <c r="A141" s="72"/>
      <c r="B141" s="72"/>
      <c r="C141" s="49" t="s">
        <v>450</v>
      </c>
      <c r="D141" s="54">
        <v>2</v>
      </c>
      <c r="E141" s="23"/>
      <c r="F141" s="34">
        <v>2</v>
      </c>
      <c r="G141" s="72"/>
      <c r="H141" s="42">
        <f>2*44</f>
        <v>88</v>
      </c>
      <c r="I141" s="76"/>
    </row>
    <row r="142" spans="1:9" ht="20.25" customHeight="1" x14ac:dyDescent="0.35">
      <c r="A142" s="72"/>
      <c r="B142" s="72"/>
      <c r="C142" s="49" t="s">
        <v>451</v>
      </c>
      <c r="D142" s="54">
        <v>2</v>
      </c>
      <c r="E142" s="23"/>
      <c r="F142" s="34">
        <v>2</v>
      </c>
      <c r="G142" s="72"/>
      <c r="H142" s="42">
        <f>2*53.4</f>
        <v>106.8</v>
      </c>
      <c r="I142" s="76"/>
    </row>
    <row r="143" spans="1:9" ht="20.25" customHeight="1" x14ac:dyDescent="0.35">
      <c r="A143" s="72"/>
      <c r="B143" s="72"/>
      <c r="C143" s="49" t="s">
        <v>452</v>
      </c>
      <c r="D143" s="54">
        <v>2</v>
      </c>
      <c r="E143" s="23"/>
      <c r="F143" s="34">
        <v>2</v>
      </c>
      <c r="G143" s="72"/>
      <c r="H143" s="42">
        <f>2*35.3</f>
        <v>70.599999999999994</v>
      </c>
      <c r="I143" s="76"/>
    </row>
    <row r="144" spans="1:9" ht="20.25" customHeight="1" x14ac:dyDescent="0.35">
      <c r="A144" s="72"/>
      <c r="B144" s="72"/>
      <c r="C144" s="49" t="s">
        <v>453</v>
      </c>
      <c r="D144" s="54">
        <v>21</v>
      </c>
      <c r="E144" s="23"/>
      <c r="F144" s="34">
        <v>2</v>
      </c>
      <c r="G144" s="72"/>
      <c r="H144" s="42">
        <f>21*10.1</f>
        <v>212.1</v>
      </c>
      <c r="I144" s="76"/>
    </row>
    <row r="145" spans="1:9" ht="20.25" customHeight="1" x14ac:dyDescent="0.35">
      <c r="A145" s="72"/>
      <c r="B145" s="72"/>
      <c r="C145" s="49" t="s">
        <v>454</v>
      </c>
      <c r="D145" s="54">
        <v>1</v>
      </c>
      <c r="E145" s="23"/>
      <c r="F145" s="34">
        <v>2</v>
      </c>
      <c r="G145" s="72"/>
      <c r="H145" s="42">
        <f>45.5</f>
        <v>45.5</v>
      </c>
      <c r="I145" s="76"/>
    </row>
    <row r="146" spans="1:9" ht="20.25" customHeight="1" x14ac:dyDescent="0.35">
      <c r="A146" s="73"/>
      <c r="B146" s="73"/>
      <c r="C146" s="49" t="s">
        <v>455</v>
      </c>
      <c r="D146" s="54">
        <v>13</v>
      </c>
      <c r="E146" s="23"/>
      <c r="F146" s="34">
        <v>2</v>
      </c>
      <c r="G146" s="73"/>
      <c r="H146" s="42">
        <f>13*14.5</f>
        <v>188.5</v>
      </c>
      <c r="I146" s="77"/>
    </row>
    <row r="147" spans="1:9" ht="20.25" customHeight="1" x14ac:dyDescent="0.35">
      <c r="A147" s="70">
        <v>172</v>
      </c>
      <c r="B147" s="70" t="s">
        <v>456</v>
      </c>
      <c r="C147" s="49" t="s">
        <v>457</v>
      </c>
      <c r="D147" s="54">
        <v>1</v>
      </c>
      <c r="E147" s="23"/>
      <c r="F147" s="34">
        <v>2</v>
      </c>
      <c r="G147" s="70" t="s">
        <v>458</v>
      </c>
      <c r="H147" s="42">
        <v>97.1</v>
      </c>
      <c r="I147" s="74" t="s">
        <v>214</v>
      </c>
    </row>
    <row r="148" spans="1:9" ht="20.25" customHeight="1" x14ac:dyDescent="0.35">
      <c r="A148" s="72"/>
      <c r="B148" s="72"/>
      <c r="C148" s="49" t="s">
        <v>459</v>
      </c>
      <c r="D148" s="54">
        <v>14</v>
      </c>
      <c r="E148" s="23"/>
      <c r="F148" s="34">
        <v>2</v>
      </c>
      <c r="G148" s="72"/>
      <c r="H148" s="42">
        <f>14*19.3</f>
        <v>270.2</v>
      </c>
      <c r="I148" s="76"/>
    </row>
    <row r="149" spans="1:9" ht="20.25" customHeight="1" x14ac:dyDescent="0.35">
      <c r="A149" s="73"/>
      <c r="B149" s="73"/>
      <c r="C149" s="49" t="s">
        <v>460</v>
      </c>
      <c r="D149" s="54">
        <v>1</v>
      </c>
      <c r="E149" s="23"/>
      <c r="F149" s="34">
        <v>2</v>
      </c>
      <c r="G149" s="73"/>
      <c r="H149" s="42">
        <v>24.5</v>
      </c>
      <c r="I149" s="77"/>
    </row>
    <row r="150" spans="1:9" ht="20.25" customHeight="1" x14ac:dyDescent="0.35">
      <c r="A150" s="70">
        <v>173</v>
      </c>
      <c r="B150" s="70" t="s">
        <v>461</v>
      </c>
      <c r="C150" s="49" t="s">
        <v>462</v>
      </c>
      <c r="D150" s="54">
        <v>1</v>
      </c>
      <c r="E150" s="23"/>
      <c r="F150" s="34">
        <v>2</v>
      </c>
      <c r="G150" s="70" t="s">
        <v>463</v>
      </c>
      <c r="H150" s="42">
        <v>16.100000000000001</v>
      </c>
      <c r="I150" s="74" t="s">
        <v>248</v>
      </c>
    </row>
    <row r="151" spans="1:9" ht="20.25" customHeight="1" x14ac:dyDescent="0.35">
      <c r="A151" s="72"/>
      <c r="B151" s="72"/>
      <c r="C151" s="49" t="s">
        <v>464</v>
      </c>
      <c r="D151" s="54">
        <v>9</v>
      </c>
      <c r="E151" s="23"/>
      <c r="F151" s="34">
        <v>2</v>
      </c>
      <c r="G151" s="72"/>
      <c r="H151" s="42">
        <f>70.6*9</f>
        <v>635.4</v>
      </c>
      <c r="I151" s="76"/>
    </row>
    <row r="152" spans="1:9" ht="20.25" customHeight="1" x14ac:dyDescent="0.35">
      <c r="A152" s="72"/>
      <c r="B152" s="72"/>
      <c r="C152" s="49" t="s">
        <v>465</v>
      </c>
      <c r="D152" s="54">
        <v>1</v>
      </c>
      <c r="E152" s="23"/>
      <c r="F152" s="34">
        <v>2</v>
      </c>
      <c r="G152" s="72"/>
      <c r="H152" s="42">
        <v>51.5</v>
      </c>
      <c r="I152" s="76"/>
    </row>
    <row r="153" spans="1:9" ht="20.25" customHeight="1" x14ac:dyDescent="0.35">
      <c r="A153" s="72"/>
      <c r="B153" s="72"/>
      <c r="C153" s="49" t="s">
        <v>466</v>
      </c>
      <c r="D153" s="54">
        <v>1</v>
      </c>
      <c r="E153" s="23"/>
      <c r="F153" s="34">
        <v>2</v>
      </c>
      <c r="G153" s="72"/>
      <c r="H153" s="42">
        <v>73.099999999999994</v>
      </c>
      <c r="I153" s="76"/>
    </row>
    <row r="154" spans="1:9" ht="20.25" customHeight="1" x14ac:dyDescent="0.35">
      <c r="A154" s="72"/>
      <c r="B154" s="72"/>
      <c r="C154" s="49" t="s">
        <v>467</v>
      </c>
      <c r="D154" s="54">
        <v>1</v>
      </c>
      <c r="E154" s="23"/>
      <c r="F154" s="34">
        <v>2</v>
      </c>
      <c r="G154" s="72"/>
      <c r="H154" s="42">
        <v>72.5</v>
      </c>
      <c r="I154" s="76"/>
    </row>
    <row r="155" spans="1:9" ht="20.25" customHeight="1" x14ac:dyDescent="0.35">
      <c r="A155" s="72"/>
      <c r="B155" s="72"/>
      <c r="C155" s="49" t="s">
        <v>468</v>
      </c>
      <c r="D155" s="54">
        <v>1</v>
      </c>
      <c r="E155" s="23"/>
      <c r="F155" s="34">
        <v>2</v>
      </c>
      <c r="G155" s="72"/>
      <c r="H155" s="42">
        <v>70.599999999999994</v>
      </c>
      <c r="I155" s="76"/>
    </row>
    <row r="156" spans="1:9" ht="20.25" customHeight="1" x14ac:dyDescent="0.35">
      <c r="A156" s="72"/>
      <c r="B156" s="72"/>
      <c r="C156" s="49" t="s">
        <v>469</v>
      </c>
      <c r="D156" s="54">
        <v>1</v>
      </c>
      <c r="E156" s="23"/>
      <c r="F156" s="34">
        <v>2</v>
      </c>
      <c r="G156" s="72"/>
      <c r="H156" s="42">
        <v>53.8</v>
      </c>
      <c r="I156" s="76"/>
    </row>
    <row r="157" spans="1:9" ht="20.25" customHeight="1" x14ac:dyDescent="0.35">
      <c r="A157" s="72"/>
      <c r="B157" s="72"/>
      <c r="C157" s="49" t="s">
        <v>470</v>
      </c>
      <c r="D157" s="54">
        <v>1</v>
      </c>
      <c r="E157" s="23"/>
      <c r="F157" s="34">
        <v>2</v>
      </c>
      <c r="G157" s="72"/>
      <c r="H157" s="42">
        <v>70.599999999999994</v>
      </c>
      <c r="I157" s="76"/>
    </row>
    <row r="158" spans="1:9" ht="20.25" customHeight="1" x14ac:dyDescent="0.35">
      <c r="A158" s="72"/>
      <c r="B158" s="72"/>
      <c r="C158" s="49" t="s">
        <v>471</v>
      </c>
      <c r="D158" s="54">
        <v>1</v>
      </c>
      <c r="E158" s="23"/>
      <c r="F158" s="34">
        <v>2</v>
      </c>
      <c r="G158" s="72"/>
      <c r="H158" s="42">
        <v>22.4</v>
      </c>
      <c r="I158" s="76"/>
    </row>
    <row r="159" spans="1:9" ht="20.25" customHeight="1" x14ac:dyDescent="0.35">
      <c r="A159" s="72"/>
      <c r="B159" s="72"/>
      <c r="C159" s="49" t="s">
        <v>472</v>
      </c>
      <c r="D159" s="54">
        <v>1</v>
      </c>
      <c r="E159" s="23"/>
      <c r="F159" s="34">
        <v>2</v>
      </c>
      <c r="G159" s="72"/>
      <c r="H159" s="42">
        <v>21.5</v>
      </c>
      <c r="I159" s="76"/>
    </row>
    <row r="160" spans="1:9" ht="20.25" customHeight="1" x14ac:dyDescent="0.35">
      <c r="A160" s="72"/>
      <c r="B160" s="72"/>
      <c r="C160" s="49" t="s">
        <v>473</v>
      </c>
      <c r="D160" s="54">
        <v>1</v>
      </c>
      <c r="E160" s="23"/>
      <c r="F160" s="34">
        <v>2</v>
      </c>
      <c r="G160" s="72"/>
      <c r="H160" s="42">
        <v>70.5</v>
      </c>
      <c r="I160" s="76"/>
    </row>
    <row r="161" spans="1:9" ht="20.25" customHeight="1" x14ac:dyDescent="0.35">
      <c r="A161" s="73"/>
      <c r="B161" s="73"/>
      <c r="C161" s="49" t="s">
        <v>474</v>
      </c>
      <c r="D161" s="54">
        <v>1</v>
      </c>
      <c r="E161" s="23"/>
      <c r="F161" s="34">
        <v>2</v>
      </c>
      <c r="G161" s="73"/>
      <c r="H161" s="42">
        <v>71.400000000000006</v>
      </c>
      <c r="I161" s="77"/>
    </row>
    <row r="162" spans="1:9" ht="20.25" customHeight="1" x14ac:dyDescent="0.25">
      <c r="A162" s="70">
        <v>174</v>
      </c>
      <c r="B162" s="70" t="s">
        <v>475</v>
      </c>
      <c r="C162" s="38" t="s">
        <v>476</v>
      </c>
      <c r="D162" s="38">
        <v>1</v>
      </c>
      <c r="E162" s="23"/>
      <c r="F162" s="34">
        <v>2</v>
      </c>
      <c r="G162" s="70" t="s">
        <v>477</v>
      </c>
      <c r="H162" s="44">
        <v>373</v>
      </c>
      <c r="I162" s="74" t="s">
        <v>248</v>
      </c>
    </row>
    <row r="163" spans="1:9" ht="20.25" customHeight="1" x14ac:dyDescent="0.25">
      <c r="A163" s="72"/>
      <c r="B163" s="72"/>
      <c r="C163" s="38" t="s">
        <v>478</v>
      </c>
      <c r="D163" s="38">
        <v>1</v>
      </c>
      <c r="E163" s="23"/>
      <c r="F163" s="34">
        <v>2</v>
      </c>
      <c r="G163" s="72"/>
      <c r="H163" s="44">
        <v>58.2</v>
      </c>
      <c r="I163" s="76"/>
    </row>
    <row r="164" spans="1:9" ht="20.25" customHeight="1" x14ac:dyDescent="0.25">
      <c r="A164" s="72"/>
      <c r="B164" s="72"/>
      <c r="C164" s="38" t="s">
        <v>479</v>
      </c>
      <c r="D164" s="38">
        <v>2</v>
      </c>
      <c r="E164" s="23"/>
      <c r="F164" s="34">
        <v>2</v>
      </c>
      <c r="G164" s="72"/>
      <c r="H164" s="44">
        <v>14.6</v>
      </c>
      <c r="I164" s="76"/>
    </row>
    <row r="165" spans="1:9" ht="20.25" customHeight="1" x14ac:dyDescent="0.25">
      <c r="A165" s="72"/>
      <c r="B165" s="72"/>
      <c r="C165" s="38" t="s">
        <v>480</v>
      </c>
      <c r="D165" s="38">
        <v>2</v>
      </c>
      <c r="E165" s="23"/>
      <c r="F165" s="34">
        <v>2</v>
      </c>
      <c r="G165" s="72"/>
      <c r="H165" s="44">
        <v>13.1</v>
      </c>
      <c r="I165" s="76"/>
    </row>
    <row r="166" spans="1:9" ht="20.25" customHeight="1" x14ac:dyDescent="0.25">
      <c r="A166" s="72"/>
      <c r="B166" s="72"/>
      <c r="C166" s="38" t="s">
        <v>481</v>
      </c>
      <c r="D166" s="38">
        <v>8</v>
      </c>
      <c r="E166" s="23"/>
      <c r="F166" s="34">
        <v>2</v>
      </c>
      <c r="G166" s="72"/>
      <c r="H166" s="44">
        <v>0.4</v>
      </c>
      <c r="I166" s="76"/>
    </row>
    <row r="167" spans="1:9" ht="20.25" customHeight="1" x14ac:dyDescent="0.25">
      <c r="A167" s="72"/>
      <c r="B167" s="72"/>
      <c r="C167" s="38" t="s">
        <v>482</v>
      </c>
      <c r="D167" s="38">
        <v>1</v>
      </c>
      <c r="E167" s="23"/>
      <c r="F167" s="34">
        <v>2</v>
      </c>
      <c r="G167" s="72"/>
      <c r="H167" s="44">
        <v>5.9</v>
      </c>
      <c r="I167" s="76"/>
    </row>
    <row r="168" spans="1:9" ht="20.25" customHeight="1" x14ac:dyDescent="0.25">
      <c r="A168" s="72"/>
      <c r="B168" s="72"/>
      <c r="C168" s="38" t="s">
        <v>483</v>
      </c>
      <c r="D168" s="38">
        <v>2</v>
      </c>
      <c r="E168" s="23"/>
      <c r="F168" s="34">
        <v>2</v>
      </c>
      <c r="G168" s="72"/>
      <c r="H168" s="44">
        <v>13.1</v>
      </c>
      <c r="I168" s="76"/>
    </row>
    <row r="169" spans="1:9" ht="20.25" customHeight="1" x14ac:dyDescent="0.25">
      <c r="A169" s="72"/>
      <c r="B169" s="72"/>
      <c r="C169" s="38" t="s">
        <v>484</v>
      </c>
      <c r="D169" s="38">
        <v>2</v>
      </c>
      <c r="E169" s="23"/>
      <c r="F169" s="34">
        <v>2</v>
      </c>
      <c r="G169" s="72"/>
      <c r="H169" s="44">
        <v>45.9</v>
      </c>
      <c r="I169" s="76"/>
    </row>
    <row r="170" spans="1:9" ht="20.25" customHeight="1" x14ac:dyDescent="0.25">
      <c r="A170" s="72"/>
      <c r="B170" s="72"/>
      <c r="C170" s="38" t="s">
        <v>485</v>
      </c>
      <c r="D170" s="38">
        <v>1</v>
      </c>
      <c r="E170" s="23"/>
      <c r="F170" s="34">
        <v>2</v>
      </c>
      <c r="G170" s="72"/>
      <c r="H170" s="44">
        <v>52.3</v>
      </c>
      <c r="I170" s="76"/>
    </row>
    <row r="171" spans="1:9" ht="20.25" customHeight="1" x14ac:dyDescent="0.25">
      <c r="A171" s="72"/>
      <c r="B171" s="72"/>
      <c r="C171" s="38" t="s">
        <v>486</v>
      </c>
      <c r="D171" s="38">
        <v>1</v>
      </c>
      <c r="E171" s="23"/>
      <c r="F171" s="34">
        <v>2</v>
      </c>
      <c r="G171" s="72"/>
      <c r="H171" s="44">
        <v>52.3</v>
      </c>
      <c r="I171" s="76"/>
    </row>
    <row r="172" spans="1:9" ht="20.25" customHeight="1" x14ac:dyDescent="0.25">
      <c r="A172" s="72"/>
      <c r="B172" s="72"/>
      <c r="C172" s="38" t="s">
        <v>487</v>
      </c>
      <c r="D172" s="38">
        <v>1</v>
      </c>
      <c r="E172" s="23"/>
      <c r="F172" s="34">
        <v>2</v>
      </c>
      <c r="G172" s="72"/>
      <c r="H172" s="44">
        <v>6.3</v>
      </c>
      <c r="I172" s="76"/>
    </row>
    <row r="173" spans="1:9" ht="20.25" customHeight="1" x14ac:dyDescent="0.25">
      <c r="A173" s="72"/>
      <c r="B173" s="72"/>
      <c r="C173" s="38" t="s">
        <v>488</v>
      </c>
      <c r="D173" s="38">
        <v>1</v>
      </c>
      <c r="E173" s="23"/>
      <c r="F173" s="34">
        <v>2</v>
      </c>
      <c r="G173" s="72"/>
      <c r="H173" s="44">
        <v>58.2</v>
      </c>
      <c r="I173" s="76"/>
    </row>
    <row r="174" spans="1:9" ht="20.25" customHeight="1" x14ac:dyDescent="0.25">
      <c r="A174" s="72"/>
      <c r="B174" s="72"/>
      <c r="C174" s="38" t="s">
        <v>489</v>
      </c>
      <c r="D174" s="38">
        <v>2</v>
      </c>
      <c r="E174" s="23"/>
      <c r="F174" s="34">
        <v>2</v>
      </c>
      <c r="G174" s="72"/>
      <c r="H174" s="44">
        <v>15.2</v>
      </c>
      <c r="I174" s="76"/>
    </row>
    <row r="175" spans="1:9" ht="20.25" customHeight="1" x14ac:dyDescent="0.25">
      <c r="A175" s="73"/>
      <c r="B175" s="73"/>
      <c r="C175" s="38" t="s">
        <v>490</v>
      </c>
      <c r="D175" s="38">
        <v>2</v>
      </c>
      <c r="E175" s="23"/>
      <c r="F175" s="34">
        <v>2</v>
      </c>
      <c r="G175" s="73"/>
      <c r="H175" s="44">
        <v>72</v>
      </c>
      <c r="I175" s="77"/>
    </row>
    <row r="176" spans="1:9" ht="20.25" customHeight="1" x14ac:dyDescent="0.25">
      <c r="A176" s="70">
        <v>175</v>
      </c>
      <c r="B176" s="70" t="s">
        <v>491</v>
      </c>
      <c r="C176" s="38" t="s">
        <v>492</v>
      </c>
      <c r="D176" s="38">
        <v>1</v>
      </c>
      <c r="E176" s="23"/>
      <c r="F176" s="34">
        <v>2</v>
      </c>
      <c r="G176" s="70" t="s">
        <v>493</v>
      </c>
      <c r="H176" s="44">
        <v>301.89999999999998</v>
      </c>
      <c r="I176" s="74" t="s">
        <v>248</v>
      </c>
    </row>
    <row r="177" spans="1:9" ht="20.25" customHeight="1" x14ac:dyDescent="0.25">
      <c r="A177" s="72"/>
      <c r="B177" s="72"/>
      <c r="C177" s="38" t="s">
        <v>494</v>
      </c>
      <c r="D177" s="38">
        <v>1</v>
      </c>
      <c r="E177" s="23"/>
      <c r="F177" s="34">
        <v>2</v>
      </c>
      <c r="G177" s="72"/>
      <c r="H177" s="44">
        <v>301.89999999999998</v>
      </c>
      <c r="I177" s="76"/>
    </row>
    <row r="178" spans="1:9" ht="20.25" customHeight="1" x14ac:dyDescent="0.25">
      <c r="A178" s="72"/>
      <c r="B178" s="72"/>
      <c r="C178" s="38" t="s">
        <v>495</v>
      </c>
      <c r="D178" s="38">
        <v>2</v>
      </c>
      <c r="E178" s="23"/>
      <c r="F178" s="34">
        <v>2</v>
      </c>
      <c r="G178" s="72"/>
      <c r="H178" s="44">
        <v>14.8</v>
      </c>
      <c r="I178" s="76"/>
    </row>
    <row r="179" spans="1:9" ht="20.25" customHeight="1" x14ac:dyDescent="0.25">
      <c r="A179" s="72"/>
      <c r="B179" s="72"/>
      <c r="C179" s="38" t="s">
        <v>496</v>
      </c>
      <c r="D179" s="38">
        <v>2</v>
      </c>
      <c r="E179" s="23"/>
      <c r="F179" s="34">
        <v>2</v>
      </c>
      <c r="G179" s="72"/>
      <c r="H179" s="44">
        <v>14.2</v>
      </c>
      <c r="I179" s="76"/>
    </row>
    <row r="180" spans="1:9" ht="20.25" customHeight="1" x14ac:dyDescent="0.25">
      <c r="A180" s="72"/>
      <c r="B180" s="72"/>
      <c r="C180" s="38" t="s">
        <v>497</v>
      </c>
      <c r="D180" s="38">
        <v>2</v>
      </c>
      <c r="E180" s="23"/>
      <c r="F180" s="34">
        <v>2</v>
      </c>
      <c r="G180" s="72"/>
      <c r="H180" s="44">
        <v>38.700000000000003</v>
      </c>
      <c r="I180" s="76"/>
    </row>
    <row r="181" spans="1:9" ht="20.25" customHeight="1" x14ac:dyDescent="0.25">
      <c r="A181" s="72"/>
      <c r="B181" s="72"/>
      <c r="C181" s="38" t="s">
        <v>498</v>
      </c>
      <c r="D181" s="38">
        <v>1</v>
      </c>
      <c r="E181" s="23"/>
      <c r="F181" s="34">
        <v>2</v>
      </c>
      <c r="G181" s="72"/>
      <c r="H181" s="44">
        <v>45.1</v>
      </c>
      <c r="I181" s="76"/>
    </row>
    <row r="182" spans="1:9" ht="20.25" customHeight="1" x14ac:dyDescent="0.25">
      <c r="A182" s="72"/>
      <c r="B182" s="72"/>
      <c r="C182" s="38" t="s">
        <v>499</v>
      </c>
      <c r="D182" s="38">
        <v>4</v>
      </c>
      <c r="E182" s="23"/>
      <c r="F182" s="34">
        <v>2</v>
      </c>
      <c r="G182" s="72"/>
      <c r="H182" s="44">
        <v>0.4</v>
      </c>
      <c r="I182" s="76"/>
    </row>
    <row r="183" spans="1:9" ht="20.25" customHeight="1" x14ac:dyDescent="0.25">
      <c r="A183" s="72"/>
      <c r="B183" s="72"/>
      <c r="C183" s="38" t="s">
        <v>500</v>
      </c>
      <c r="D183" s="38">
        <v>1</v>
      </c>
      <c r="E183" s="23"/>
      <c r="F183" s="34">
        <v>2</v>
      </c>
      <c r="G183" s="72"/>
      <c r="H183" s="44">
        <v>8.1</v>
      </c>
      <c r="I183" s="76"/>
    </row>
    <row r="184" spans="1:9" ht="20.25" customHeight="1" x14ac:dyDescent="0.25">
      <c r="A184" s="72"/>
      <c r="B184" s="72"/>
      <c r="C184" s="38" t="s">
        <v>501</v>
      </c>
      <c r="D184" s="38">
        <v>1</v>
      </c>
      <c r="E184" s="23"/>
      <c r="F184" s="34">
        <v>2</v>
      </c>
      <c r="G184" s="72"/>
      <c r="H184" s="44">
        <v>41.6</v>
      </c>
      <c r="I184" s="76"/>
    </row>
    <row r="185" spans="1:9" ht="20.25" customHeight="1" x14ac:dyDescent="0.25">
      <c r="A185" s="72"/>
      <c r="B185" s="72"/>
      <c r="C185" s="38" t="s">
        <v>502</v>
      </c>
      <c r="D185" s="38">
        <v>1</v>
      </c>
      <c r="E185" s="23"/>
      <c r="F185" s="34">
        <v>2</v>
      </c>
      <c r="G185" s="72"/>
      <c r="H185" s="44">
        <v>41.6</v>
      </c>
      <c r="I185" s="76"/>
    </row>
    <row r="186" spans="1:9" ht="20.25" customHeight="1" x14ac:dyDescent="0.25">
      <c r="A186" s="73"/>
      <c r="B186" s="73"/>
      <c r="C186" s="38" t="s">
        <v>503</v>
      </c>
      <c r="D186" s="38">
        <v>1</v>
      </c>
      <c r="E186" s="23"/>
      <c r="F186" s="34">
        <v>2</v>
      </c>
      <c r="G186" s="73"/>
      <c r="H186" s="44">
        <v>8.1</v>
      </c>
      <c r="I186" s="77"/>
    </row>
    <row r="187" spans="1:9" ht="20.25" customHeight="1" x14ac:dyDescent="0.25">
      <c r="A187" s="70">
        <v>176</v>
      </c>
      <c r="B187" s="70" t="s">
        <v>504</v>
      </c>
      <c r="C187" s="38" t="s">
        <v>505</v>
      </c>
      <c r="D187" s="38">
        <v>1</v>
      </c>
      <c r="E187" s="23"/>
      <c r="F187" s="34">
        <v>2</v>
      </c>
      <c r="G187" s="70" t="s">
        <v>506</v>
      </c>
      <c r="H187" s="44">
        <v>301.89999999999998</v>
      </c>
      <c r="I187" s="74" t="s">
        <v>248</v>
      </c>
    </row>
    <row r="188" spans="1:9" ht="20.25" customHeight="1" x14ac:dyDescent="0.25">
      <c r="A188" s="72"/>
      <c r="B188" s="72"/>
      <c r="C188" s="38" t="s">
        <v>507</v>
      </c>
      <c r="D188" s="38">
        <v>1</v>
      </c>
      <c r="E188" s="23"/>
      <c r="F188" s="34">
        <v>2</v>
      </c>
      <c r="G188" s="72"/>
      <c r="H188" s="44">
        <v>301.89999999999998</v>
      </c>
      <c r="I188" s="76"/>
    </row>
    <row r="189" spans="1:9" ht="20.25" customHeight="1" x14ac:dyDescent="0.25">
      <c r="A189" s="72"/>
      <c r="B189" s="72"/>
      <c r="C189" s="38" t="s">
        <v>508</v>
      </c>
      <c r="D189" s="38">
        <v>2</v>
      </c>
      <c r="E189" s="23"/>
      <c r="F189" s="34">
        <v>2</v>
      </c>
      <c r="G189" s="72"/>
      <c r="H189" s="44">
        <v>14.2</v>
      </c>
      <c r="I189" s="76"/>
    </row>
    <row r="190" spans="1:9" ht="20.25" customHeight="1" x14ac:dyDescent="0.25">
      <c r="A190" s="72"/>
      <c r="B190" s="72"/>
      <c r="C190" s="38" t="s">
        <v>509</v>
      </c>
      <c r="D190" s="38">
        <v>2</v>
      </c>
      <c r="E190" s="23"/>
      <c r="F190" s="34">
        <v>2</v>
      </c>
      <c r="G190" s="72"/>
      <c r="H190" s="44">
        <v>13.7</v>
      </c>
      <c r="I190" s="76"/>
    </row>
    <row r="191" spans="1:9" ht="20.25" customHeight="1" x14ac:dyDescent="0.25">
      <c r="A191" s="72"/>
      <c r="B191" s="72"/>
      <c r="C191" s="38" t="s">
        <v>510</v>
      </c>
      <c r="D191" s="38">
        <v>1</v>
      </c>
      <c r="E191" s="23"/>
      <c r="F191" s="34">
        <v>2</v>
      </c>
      <c r="G191" s="72"/>
      <c r="H191" s="44">
        <v>8.1</v>
      </c>
      <c r="I191" s="76"/>
    </row>
    <row r="192" spans="1:9" ht="20.25" customHeight="1" x14ac:dyDescent="0.25">
      <c r="A192" s="72"/>
      <c r="B192" s="72"/>
      <c r="C192" s="38" t="s">
        <v>511</v>
      </c>
      <c r="D192" s="38">
        <v>2</v>
      </c>
      <c r="E192" s="23"/>
      <c r="F192" s="34">
        <v>2</v>
      </c>
      <c r="G192" s="72"/>
      <c r="H192" s="44">
        <v>38.700000000000003</v>
      </c>
      <c r="I192" s="76"/>
    </row>
    <row r="193" spans="1:9" ht="20.25" customHeight="1" x14ac:dyDescent="0.25">
      <c r="A193" s="72"/>
      <c r="B193" s="72"/>
      <c r="C193" s="38" t="s">
        <v>512</v>
      </c>
      <c r="D193" s="38">
        <v>1</v>
      </c>
      <c r="E193" s="23"/>
      <c r="F193" s="34">
        <v>2</v>
      </c>
      <c r="G193" s="72"/>
      <c r="H193" s="44">
        <v>45.1</v>
      </c>
      <c r="I193" s="76"/>
    </row>
    <row r="194" spans="1:9" ht="20.25" customHeight="1" x14ac:dyDescent="0.25">
      <c r="A194" s="72"/>
      <c r="B194" s="72"/>
      <c r="C194" s="38" t="s">
        <v>513</v>
      </c>
      <c r="D194" s="38">
        <v>1</v>
      </c>
      <c r="E194" s="23"/>
      <c r="F194" s="34">
        <v>2</v>
      </c>
      <c r="G194" s="72"/>
      <c r="H194" s="44">
        <v>8.1</v>
      </c>
      <c r="I194" s="76"/>
    </row>
    <row r="195" spans="1:9" ht="20.25" customHeight="1" x14ac:dyDescent="0.25">
      <c r="A195" s="72"/>
      <c r="B195" s="72"/>
      <c r="C195" s="38" t="s">
        <v>514</v>
      </c>
      <c r="D195" s="38">
        <v>4</v>
      </c>
      <c r="E195" s="23"/>
      <c r="F195" s="34">
        <v>2</v>
      </c>
      <c r="G195" s="72"/>
      <c r="H195" s="44">
        <v>0.4</v>
      </c>
      <c r="I195" s="76"/>
    </row>
    <row r="196" spans="1:9" ht="20.25" customHeight="1" x14ac:dyDescent="0.25">
      <c r="A196" s="72"/>
      <c r="B196" s="72"/>
      <c r="C196" s="38" t="s">
        <v>515</v>
      </c>
      <c r="D196" s="38">
        <v>1</v>
      </c>
      <c r="E196" s="23"/>
      <c r="F196" s="34">
        <v>2</v>
      </c>
      <c r="G196" s="72"/>
      <c r="H196" s="44">
        <v>41.6</v>
      </c>
      <c r="I196" s="76"/>
    </row>
    <row r="197" spans="1:9" ht="20.25" customHeight="1" x14ac:dyDescent="0.25">
      <c r="A197" s="73"/>
      <c r="B197" s="73"/>
      <c r="C197" s="38" t="s">
        <v>516</v>
      </c>
      <c r="D197" s="38">
        <v>1</v>
      </c>
      <c r="E197" s="23"/>
      <c r="F197" s="34">
        <v>2</v>
      </c>
      <c r="G197" s="73"/>
      <c r="H197" s="44">
        <v>41.6</v>
      </c>
      <c r="I197" s="77"/>
    </row>
    <row r="198" spans="1:9" ht="20.25" customHeight="1" x14ac:dyDescent="0.35">
      <c r="A198" s="39">
        <v>177</v>
      </c>
      <c r="B198" s="52" t="s">
        <v>517</v>
      </c>
      <c r="C198" s="49"/>
      <c r="D198" s="53"/>
      <c r="E198" s="39"/>
      <c r="F198" s="34">
        <v>2</v>
      </c>
      <c r="G198" s="39" t="s">
        <v>518</v>
      </c>
      <c r="H198" s="40">
        <v>139.27000000000001</v>
      </c>
      <c r="I198" s="41" t="s">
        <v>17</v>
      </c>
    </row>
    <row r="199" spans="1:9" ht="23.25" x14ac:dyDescent="0.25">
      <c r="A199" s="23"/>
      <c r="B199" s="48" t="s">
        <v>519</v>
      </c>
      <c r="C199" s="23"/>
      <c r="D199" s="54">
        <v>4</v>
      </c>
      <c r="E199" s="23" t="s">
        <v>8</v>
      </c>
      <c r="F199" s="34">
        <v>2</v>
      </c>
      <c r="G199" s="23" t="s">
        <v>520</v>
      </c>
      <c r="H199" s="42">
        <v>227.11</v>
      </c>
      <c r="I199" s="46" t="s">
        <v>10</v>
      </c>
    </row>
    <row r="200" spans="1:9" ht="23.25" x14ac:dyDescent="0.25">
      <c r="A200" s="23">
        <v>107</v>
      </c>
      <c r="B200" s="48" t="s">
        <v>521</v>
      </c>
      <c r="C200" s="23"/>
      <c r="D200" s="54">
        <v>15</v>
      </c>
      <c r="E200" s="23" t="s">
        <v>8</v>
      </c>
      <c r="F200" s="34">
        <v>2</v>
      </c>
      <c r="G200" s="23" t="s">
        <v>9</v>
      </c>
      <c r="H200" s="42">
        <v>362.1</v>
      </c>
      <c r="I200" s="46" t="s">
        <v>10</v>
      </c>
    </row>
    <row r="201" spans="1:9" ht="23.25" x14ac:dyDescent="0.25">
      <c r="A201" s="23">
        <v>108</v>
      </c>
      <c r="B201" s="48" t="s">
        <v>522</v>
      </c>
      <c r="C201" s="23"/>
      <c r="D201" s="54">
        <v>2</v>
      </c>
      <c r="E201" s="23" t="s">
        <v>8</v>
      </c>
      <c r="F201" s="34">
        <v>2</v>
      </c>
      <c r="G201" s="23" t="s">
        <v>11</v>
      </c>
      <c r="H201" s="42">
        <v>56.68</v>
      </c>
      <c r="I201" s="46" t="s">
        <v>10</v>
      </c>
    </row>
    <row r="202" spans="1:9" ht="23.25" x14ac:dyDescent="0.25">
      <c r="A202" s="23">
        <v>109</v>
      </c>
      <c r="B202" s="48" t="s">
        <v>523</v>
      </c>
      <c r="C202" s="23"/>
      <c r="D202" s="54">
        <v>1</v>
      </c>
      <c r="E202" s="23" t="s">
        <v>8</v>
      </c>
      <c r="F202" s="34">
        <v>2</v>
      </c>
      <c r="G202" s="23" t="s">
        <v>12</v>
      </c>
      <c r="H202" s="42">
        <v>23.79</v>
      </c>
      <c r="I202" s="46" t="s">
        <v>10</v>
      </c>
    </row>
    <row r="203" spans="1:9" ht="23.25" x14ac:dyDescent="0.35">
      <c r="A203" s="23">
        <v>110</v>
      </c>
      <c r="B203" s="48" t="s">
        <v>524</v>
      </c>
      <c r="C203" s="49"/>
      <c r="D203" s="47">
        <v>3</v>
      </c>
      <c r="E203" s="23" t="s">
        <v>8</v>
      </c>
      <c r="F203" s="34">
        <v>2</v>
      </c>
      <c r="G203" s="23" t="s">
        <v>13</v>
      </c>
      <c r="H203" s="42">
        <v>62.71</v>
      </c>
      <c r="I203" s="46" t="s">
        <v>10</v>
      </c>
    </row>
    <row r="204" spans="1:9" ht="23.25" x14ac:dyDescent="0.35">
      <c r="A204" s="47"/>
      <c r="B204" s="47"/>
      <c r="C204" s="23"/>
      <c r="D204" s="54"/>
      <c r="E204" s="47"/>
      <c r="F204" s="47"/>
      <c r="G204" s="23"/>
      <c r="H204" s="45"/>
      <c r="I204" s="47"/>
    </row>
    <row r="205" spans="1:9" x14ac:dyDescent="0.25">
      <c r="C205" s="1"/>
      <c r="D205" s="1"/>
      <c r="G205" s="1"/>
      <c r="H205" s="1"/>
    </row>
    <row r="206" spans="1:9" x14ac:dyDescent="0.25">
      <c r="C206" s="1"/>
      <c r="D206" s="1"/>
      <c r="G206" s="1"/>
      <c r="H206" s="1"/>
    </row>
    <row r="207" spans="1:9" x14ac:dyDescent="0.25">
      <c r="D207" s="1"/>
      <c r="G207" s="1"/>
      <c r="H207" s="1"/>
    </row>
    <row r="208" spans="1:9" x14ac:dyDescent="0.25">
      <c r="D208" s="1"/>
      <c r="G208" s="1"/>
      <c r="H208" s="1"/>
    </row>
  </sheetData>
  <autoFilter ref="A1:I203" xr:uid="{00000000-0001-0000-0000-000000000000}"/>
  <mergeCells count="72">
    <mergeCell ref="B118:B121"/>
    <mergeCell ref="A118:A121"/>
    <mergeCell ref="I113:I117"/>
    <mergeCell ref="G176:G186"/>
    <mergeCell ref="I176:I186"/>
    <mergeCell ref="B176:B186"/>
    <mergeCell ref="A176:A186"/>
    <mergeCell ref="I187:I197"/>
    <mergeCell ref="G187:G197"/>
    <mergeCell ref="B187:B197"/>
    <mergeCell ref="A187:A197"/>
    <mergeCell ref="G118:G121"/>
    <mergeCell ref="I118:I121"/>
    <mergeCell ref="B150:B161"/>
    <mergeCell ref="A150:A161"/>
    <mergeCell ref="G150:G161"/>
    <mergeCell ref="I150:I161"/>
    <mergeCell ref="G162:G175"/>
    <mergeCell ref="A162:A175"/>
    <mergeCell ref="I162:I175"/>
    <mergeCell ref="B124:B130"/>
    <mergeCell ref="A124:A130"/>
    <mergeCell ref="G124:G130"/>
    <mergeCell ref="I124:I130"/>
    <mergeCell ref="B131:B146"/>
    <mergeCell ref="A131:A146"/>
    <mergeCell ref="G131:G146"/>
    <mergeCell ref="I131:I146"/>
    <mergeCell ref="B147:B149"/>
    <mergeCell ref="A147:A149"/>
    <mergeCell ref="G147:G149"/>
    <mergeCell ref="I147:I149"/>
    <mergeCell ref="A72:A80"/>
    <mergeCell ref="G72:G80"/>
    <mergeCell ref="I72:I80"/>
    <mergeCell ref="A101:A112"/>
    <mergeCell ref="B101:B112"/>
    <mergeCell ref="G101:G112"/>
    <mergeCell ref="I101:I112"/>
    <mergeCell ref="B113:B117"/>
    <mergeCell ref="A113:A117"/>
    <mergeCell ref="G113:G117"/>
    <mergeCell ref="A34:A37"/>
    <mergeCell ref="G67:G71"/>
    <mergeCell ref="B67:B71"/>
    <mergeCell ref="A67:A71"/>
    <mergeCell ref="I67:I71"/>
    <mergeCell ref="G63:G66"/>
    <mergeCell ref="B63:B66"/>
    <mergeCell ref="A63:A66"/>
    <mergeCell ref="I63:I66"/>
    <mergeCell ref="G39:G50"/>
    <mergeCell ref="B39:B50"/>
    <mergeCell ref="A39:A50"/>
    <mergeCell ref="I39:I50"/>
    <mergeCell ref="A51:A56"/>
    <mergeCell ref="B51:B56"/>
    <mergeCell ref="G51:G56"/>
    <mergeCell ref="I51:I56"/>
    <mergeCell ref="G57:G62"/>
    <mergeCell ref="G34:G37"/>
    <mergeCell ref="I34:I37"/>
    <mergeCell ref="G26:G33"/>
    <mergeCell ref="I26:I33"/>
    <mergeCell ref="B57:B62"/>
    <mergeCell ref="A57:A62"/>
    <mergeCell ref="I57:I62"/>
    <mergeCell ref="A26:A33"/>
    <mergeCell ref="B26:B33"/>
    <mergeCell ref="B34:B37"/>
    <mergeCell ref="B72:B80"/>
    <mergeCell ref="B162:B175"/>
  </mergeCells>
  <phoneticPr fontId="3" type="noConversion"/>
  <conditionalFormatting sqref="C330:C1048576 E17:E24 C109:C206 C1:C100">
    <cfRule type="duplicateValues" dxfId="4" priority="4"/>
    <cfRule type="duplicateValues" dxfId="3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B5CD-9A30-48B9-A718-161CDD2B872D}">
  <dimension ref="A1:I196"/>
  <sheetViews>
    <sheetView tabSelected="1" zoomScale="70" zoomScaleNormal="70" workbookViewId="0">
      <pane ySplit="1" topLeftCell="A2" activePane="bottomLeft" state="frozen"/>
      <selection pane="bottomLeft" activeCell="M19" sqref="M19"/>
    </sheetView>
  </sheetViews>
  <sheetFormatPr defaultRowHeight="15" x14ac:dyDescent="0.25"/>
  <cols>
    <col min="1" max="1" width="8.85546875" bestFit="1" customWidth="1"/>
    <col min="2" max="2" width="35.28515625" customWidth="1"/>
    <col min="3" max="3" width="22.7109375" customWidth="1"/>
    <col min="5" max="6" width="20.140625" customWidth="1"/>
    <col min="7" max="7" width="56.42578125" customWidth="1"/>
    <col min="8" max="8" width="44.42578125" customWidth="1"/>
    <col min="9" max="9" width="38" customWidth="1"/>
  </cols>
  <sheetData>
    <row r="1" spans="1:9" ht="93" x14ac:dyDescent="0.25">
      <c r="A1" s="64" t="s">
        <v>0</v>
      </c>
      <c r="B1" s="63" t="s">
        <v>1</v>
      </c>
      <c r="C1" s="63" t="s">
        <v>2</v>
      </c>
      <c r="D1" s="58" t="s">
        <v>3</v>
      </c>
      <c r="E1" s="59" t="s">
        <v>4</v>
      </c>
      <c r="F1" s="59" t="s">
        <v>646</v>
      </c>
      <c r="G1" s="57" t="s">
        <v>5</v>
      </c>
      <c r="H1" s="60" t="s">
        <v>6</v>
      </c>
      <c r="I1" s="60" t="s">
        <v>7</v>
      </c>
    </row>
    <row r="2" spans="1:9" ht="20.25" customHeight="1" x14ac:dyDescent="0.25">
      <c r="A2" s="4" t="s">
        <v>525</v>
      </c>
      <c r="B2" s="12" t="s">
        <v>218</v>
      </c>
      <c r="C2" s="30"/>
      <c r="D2" s="4">
        <v>1</v>
      </c>
      <c r="E2" s="4"/>
      <c r="F2" s="4">
        <v>2</v>
      </c>
      <c r="G2" s="4" t="s">
        <v>526</v>
      </c>
      <c r="H2" s="5" t="s">
        <v>527</v>
      </c>
      <c r="I2" s="6">
        <v>45490</v>
      </c>
    </row>
    <row r="3" spans="1:9" ht="20.25" customHeight="1" x14ac:dyDescent="0.25">
      <c r="A3" s="4" t="s">
        <v>528</v>
      </c>
      <c r="B3" s="12" t="s">
        <v>220</v>
      </c>
      <c r="C3" s="30"/>
      <c r="D3" s="4">
        <v>1</v>
      </c>
      <c r="E3" s="4"/>
      <c r="F3" s="4">
        <v>2</v>
      </c>
      <c r="G3" s="4" t="s">
        <v>529</v>
      </c>
      <c r="H3" s="5" t="s">
        <v>530</v>
      </c>
      <c r="I3" s="6">
        <v>45490</v>
      </c>
    </row>
    <row r="4" spans="1:9" ht="20.25" customHeight="1" x14ac:dyDescent="0.25">
      <c r="A4" s="4" t="s">
        <v>531</v>
      </c>
      <c r="B4" s="12" t="s">
        <v>222</v>
      </c>
      <c r="C4" s="30"/>
      <c r="D4" s="4">
        <v>1</v>
      </c>
      <c r="E4" s="4"/>
      <c r="F4" s="4">
        <v>2</v>
      </c>
      <c r="G4" s="4" t="s">
        <v>532</v>
      </c>
      <c r="H4" s="5" t="s">
        <v>533</v>
      </c>
      <c r="I4" s="6">
        <v>45490</v>
      </c>
    </row>
    <row r="5" spans="1:9" ht="20.25" x14ac:dyDescent="0.25">
      <c r="A5" s="4" t="s">
        <v>534</v>
      </c>
      <c r="B5" s="12" t="s">
        <v>224</v>
      </c>
      <c r="C5" s="30"/>
      <c r="D5" s="4">
        <v>1</v>
      </c>
      <c r="E5" s="4"/>
      <c r="F5" s="4">
        <v>2</v>
      </c>
      <c r="G5" s="4" t="s">
        <v>535</v>
      </c>
      <c r="H5" s="5" t="s">
        <v>536</v>
      </c>
      <c r="I5" s="6">
        <v>45490</v>
      </c>
    </row>
    <row r="6" spans="1:9" ht="20.25" x14ac:dyDescent="0.25">
      <c r="A6" s="4" t="s">
        <v>537</v>
      </c>
      <c r="B6" s="12" t="s">
        <v>226</v>
      </c>
      <c r="C6" s="30"/>
      <c r="D6" s="4">
        <v>1</v>
      </c>
      <c r="E6" s="4"/>
      <c r="F6" s="4">
        <v>2</v>
      </c>
      <c r="G6" s="4" t="s">
        <v>538</v>
      </c>
      <c r="H6" s="5" t="s">
        <v>539</v>
      </c>
      <c r="I6" s="6">
        <v>45490</v>
      </c>
    </row>
    <row r="7" spans="1:9" ht="20.25" x14ac:dyDescent="0.25">
      <c r="A7" s="4" t="s">
        <v>540</v>
      </c>
      <c r="B7" s="12" t="s">
        <v>228</v>
      </c>
      <c r="C7" s="30"/>
      <c r="D7" s="4">
        <v>1</v>
      </c>
      <c r="E7" s="4"/>
      <c r="F7" s="4">
        <v>2</v>
      </c>
      <c r="G7" s="4" t="s">
        <v>541</v>
      </c>
      <c r="H7" s="5" t="s">
        <v>542</v>
      </c>
      <c r="I7" s="6">
        <v>45490</v>
      </c>
    </row>
    <row r="8" spans="1:9" ht="20.25" x14ac:dyDescent="0.25">
      <c r="A8" s="4" t="s">
        <v>543</v>
      </c>
      <c r="B8" s="12" t="s">
        <v>230</v>
      </c>
      <c r="C8" s="30"/>
      <c r="D8" s="4">
        <v>1</v>
      </c>
      <c r="E8" s="4"/>
      <c r="F8" s="4">
        <v>2</v>
      </c>
      <c r="G8" s="4" t="s">
        <v>544</v>
      </c>
      <c r="H8" s="5" t="s">
        <v>545</v>
      </c>
      <c r="I8" s="6">
        <v>45490</v>
      </c>
    </row>
    <row r="9" spans="1:9" ht="20.25" x14ac:dyDescent="0.25">
      <c r="A9" s="4" t="s">
        <v>546</v>
      </c>
      <c r="B9" s="12" t="s">
        <v>232</v>
      </c>
      <c r="C9" s="30"/>
      <c r="D9" s="4">
        <v>1</v>
      </c>
      <c r="E9" s="4"/>
      <c r="F9" s="4">
        <v>2</v>
      </c>
      <c r="G9" s="4" t="s">
        <v>547</v>
      </c>
      <c r="H9" s="5" t="s">
        <v>548</v>
      </c>
      <c r="I9" s="6">
        <v>45490</v>
      </c>
    </row>
    <row r="10" spans="1:9" ht="20.25" x14ac:dyDescent="0.25">
      <c r="A10" s="4" t="s">
        <v>549</v>
      </c>
      <c r="B10" s="12" t="s">
        <v>234</v>
      </c>
      <c r="C10" s="30"/>
      <c r="D10" s="4">
        <v>1</v>
      </c>
      <c r="E10" s="4"/>
      <c r="F10" s="4">
        <v>2</v>
      </c>
      <c r="G10" s="4" t="s">
        <v>550</v>
      </c>
      <c r="H10" s="5" t="s">
        <v>551</v>
      </c>
      <c r="I10" s="6">
        <v>45490</v>
      </c>
    </row>
    <row r="11" spans="1:9" ht="20.25" x14ac:dyDescent="0.25">
      <c r="A11" s="4" t="s">
        <v>552</v>
      </c>
      <c r="B11" s="12" t="s">
        <v>236</v>
      </c>
      <c r="C11" s="30"/>
      <c r="D11" s="4">
        <v>2</v>
      </c>
      <c r="E11" s="4"/>
      <c r="F11" s="4">
        <v>2</v>
      </c>
      <c r="G11" s="4" t="s">
        <v>553</v>
      </c>
      <c r="H11" s="5">
        <v>2290.1999999999998</v>
      </c>
      <c r="I11" s="6">
        <v>45490</v>
      </c>
    </row>
    <row r="12" spans="1:9" ht="20.25" x14ac:dyDescent="0.25">
      <c r="A12" s="4" t="s">
        <v>554</v>
      </c>
      <c r="B12" s="12" t="s">
        <v>238</v>
      </c>
      <c r="C12" s="30"/>
      <c r="D12" s="4">
        <v>1</v>
      </c>
      <c r="E12" s="4"/>
      <c r="F12" s="4">
        <v>2</v>
      </c>
      <c r="G12" s="4" t="s">
        <v>555</v>
      </c>
      <c r="H12" s="5" t="s">
        <v>556</v>
      </c>
      <c r="I12" s="6">
        <v>45490</v>
      </c>
    </row>
    <row r="13" spans="1:9" ht="20.25" x14ac:dyDescent="0.25">
      <c r="A13" s="4" t="s">
        <v>557</v>
      </c>
      <c r="B13" s="12" t="s">
        <v>240</v>
      </c>
      <c r="C13" s="30"/>
      <c r="D13" s="4">
        <v>1</v>
      </c>
      <c r="E13" s="4"/>
      <c r="F13" s="4">
        <v>2</v>
      </c>
      <c r="G13" s="4" t="s">
        <v>558</v>
      </c>
      <c r="H13" s="5" t="s">
        <v>559</v>
      </c>
      <c r="I13" s="6">
        <v>45490</v>
      </c>
    </row>
    <row r="14" spans="1:9" ht="20.25" x14ac:dyDescent="0.25">
      <c r="A14" s="4" t="s">
        <v>560</v>
      </c>
      <c r="B14" s="12" t="s">
        <v>242</v>
      </c>
      <c r="C14" s="30"/>
      <c r="D14" s="4">
        <v>1</v>
      </c>
      <c r="E14" s="4"/>
      <c r="F14" s="4">
        <v>2</v>
      </c>
      <c r="G14" s="4" t="s">
        <v>561</v>
      </c>
      <c r="H14" s="5" t="s">
        <v>545</v>
      </c>
      <c r="I14" s="6">
        <v>45490</v>
      </c>
    </row>
    <row r="15" spans="1:9" ht="20.25" x14ac:dyDescent="0.25">
      <c r="A15" s="4" t="s">
        <v>562</v>
      </c>
      <c r="B15" s="12" t="s">
        <v>244</v>
      </c>
      <c r="C15" s="30"/>
      <c r="D15" s="4">
        <v>1</v>
      </c>
      <c r="E15" s="4"/>
      <c r="F15" s="4">
        <v>2</v>
      </c>
      <c r="G15" s="4" t="s">
        <v>563</v>
      </c>
      <c r="H15" s="5" t="s">
        <v>548</v>
      </c>
      <c r="I15" s="6">
        <v>45490</v>
      </c>
    </row>
    <row r="16" spans="1:9" ht="21" x14ac:dyDescent="0.35">
      <c r="A16" s="4" t="s">
        <v>564</v>
      </c>
      <c r="B16" s="12" t="s">
        <v>246</v>
      </c>
      <c r="C16" s="30"/>
      <c r="D16" s="4">
        <v>1</v>
      </c>
      <c r="E16" s="15" t="s">
        <v>8</v>
      </c>
      <c r="F16" s="4">
        <v>2</v>
      </c>
      <c r="G16" s="4" t="s">
        <v>565</v>
      </c>
      <c r="H16" s="5" t="s">
        <v>566</v>
      </c>
      <c r="I16" s="6">
        <v>45495</v>
      </c>
    </row>
    <row r="17" spans="1:9" ht="21" x14ac:dyDescent="0.35">
      <c r="A17" s="4" t="s">
        <v>567</v>
      </c>
      <c r="B17" s="12" t="s">
        <v>249</v>
      </c>
      <c r="C17" s="30"/>
      <c r="D17" s="4">
        <v>1</v>
      </c>
      <c r="E17" s="15"/>
      <c r="F17" s="4">
        <v>2</v>
      </c>
      <c r="G17" s="4" t="s">
        <v>568</v>
      </c>
      <c r="H17" s="5" t="s">
        <v>569</v>
      </c>
      <c r="I17" s="6">
        <v>45490</v>
      </c>
    </row>
    <row r="18" spans="1:9" ht="21" x14ac:dyDescent="0.35">
      <c r="A18" s="4" t="s">
        <v>570</v>
      </c>
      <c r="B18" s="12" t="s">
        <v>251</v>
      </c>
      <c r="C18" s="30"/>
      <c r="D18" s="4">
        <v>1</v>
      </c>
      <c r="E18" s="15"/>
      <c r="F18" s="4">
        <v>2</v>
      </c>
      <c r="G18" s="4" t="s">
        <v>571</v>
      </c>
      <c r="H18" s="5" t="s">
        <v>572</v>
      </c>
      <c r="I18" s="6">
        <v>45490</v>
      </c>
    </row>
    <row r="19" spans="1:9" ht="21" x14ac:dyDescent="0.35">
      <c r="A19" s="4" t="s">
        <v>573</v>
      </c>
      <c r="B19" s="12" t="s">
        <v>253</v>
      </c>
      <c r="C19" s="30"/>
      <c r="D19" s="4">
        <v>1</v>
      </c>
      <c r="E19" s="15" t="s">
        <v>8</v>
      </c>
      <c r="F19" s="4">
        <v>2</v>
      </c>
      <c r="G19" s="4" t="s">
        <v>574</v>
      </c>
      <c r="H19" s="5" t="s">
        <v>575</v>
      </c>
      <c r="I19" s="6">
        <v>45495</v>
      </c>
    </row>
    <row r="20" spans="1:9" ht="21" x14ac:dyDescent="0.35">
      <c r="A20" s="4" t="s">
        <v>576</v>
      </c>
      <c r="B20" s="12" t="s">
        <v>255</v>
      </c>
      <c r="C20" s="30"/>
      <c r="D20" s="4">
        <v>1</v>
      </c>
      <c r="E20" s="15"/>
      <c r="F20" s="4">
        <v>2</v>
      </c>
      <c r="G20" s="4" t="s">
        <v>577</v>
      </c>
      <c r="H20" s="5" t="s">
        <v>578</v>
      </c>
      <c r="I20" s="6">
        <v>45490</v>
      </c>
    </row>
    <row r="21" spans="1:9" ht="21" x14ac:dyDescent="0.35">
      <c r="A21" s="4" t="s">
        <v>579</v>
      </c>
      <c r="B21" s="12" t="s">
        <v>257</v>
      </c>
      <c r="C21" s="30"/>
      <c r="D21" s="4">
        <v>1</v>
      </c>
      <c r="E21" s="15"/>
      <c r="F21" s="4">
        <v>2</v>
      </c>
      <c r="G21" s="4" t="s">
        <v>580</v>
      </c>
      <c r="H21" s="5" t="s">
        <v>581</v>
      </c>
      <c r="I21" s="6">
        <v>45490</v>
      </c>
    </row>
    <row r="22" spans="1:9" ht="21" x14ac:dyDescent="0.35">
      <c r="A22" s="4" t="s">
        <v>582</v>
      </c>
      <c r="B22" s="12" t="s">
        <v>259</v>
      </c>
      <c r="C22" s="30"/>
      <c r="D22" s="4">
        <v>1</v>
      </c>
      <c r="E22" s="15"/>
      <c r="F22" s="4">
        <v>2</v>
      </c>
      <c r="G22" s="4" t="s">
        <v>583</v>
      </c>
      <c r="H22" s="5" t="s">
        <v>584</v>
      </c>
      <c r="I22" s="6">
        <v>45490</v>
      </c>
    </row>
    <row r="23" spans="1:9" ht="21" x14ac:dyDescent="0.35">
      <c r="A23" s="4" t="s">
        <v>585</v>
      </c>
      <c r="B23" s="12" t="s">
        <v>261</v>
      </c>
      <c r="C23" s="30"/>
      <c r="D23" s="14">
        <v>1</v>
      </c>
      <c r="E23" s="15" t="s">
        <v>8</v>
      </c>
      <c r="F23" s="4">
        <v>2</v>
      </c>
      <c r="G23" s="4" t="s">
        <v>586</v>
      </c>
      <c r="H23" s="5" t="s">
        <v>587</v>
      </c>
      <c r="I23" s="6">
        <v>45497</v>
      </c>
    </row>
    <row r="24" spans="1:9" ht="20.25" x14ac:dyDescent="0.25">
      <c r="A24" s="4" t="s">
        <v>588</v>
      </c>
      <c r="B24" s="12" t="s">
        <v>264</v>
      </c>
      <c r="C24" s="30"/>
      <c r="D24" s="14">
        <v>1</v>
      </c>
      <c r="E24" s="4"/>
      <c r="F24" s="4">
        <v>2</v>
      </c>
      <c r="G24" s="4" t="s">
        <v>589</v>
      </c>
      <c r="H24" s="5" t="s">
        <v>590</v>
      </c>
      <c r="I24" s="6">
        <v>45490</v>
      </c>
    </row>
    <row r="25" spans="1:9" ht="21" x14ac:dyDescent="0.35">
      <c r="A25" s="90" t="s">
        <v>591</v>
      </c>
      <c r="B25" s="90" t="s">
        <v>266</v>
      </c>
      <c r="C25" s="15" t="s">
        <v>267</v>
      </c>
      <c r="D25" s="14">
        <v>1</v>
      </c>
      <c r="E25" s="4"/>
      <c r="F25" s="4">
        <v>2</v>
      </c>
      <c r="G25" s="90" t="s">
        <v>268</v>
      </c>
      <c r="H25" s="5">
        <v>597.9</v>
      </c>
      <c r="I25" s="93">
        <v>45491</v>
      </c>
    </row>
    <row r="26" spans="1:9" ht="21" x14ac:dyDescent="0.35">
      <c r="A26" s="91"/>
      <c r="B26" s="91"/>
      <c r="C26" s="15" t="s">
        <v>270</v>
      </c>
      <c r="D26" s="14">
        <v>1</v>
      </c>
      <c r="E26" s="4"/>
      <c r="F26" s="4">
        <v>2</v>
      </c>
      <c r="G26" s="91"/>
      <c r="H26" s="5">
        <v>1365.1</v>
      </c>
      <c r="I26" s="94"/>
    </row>
    <row r="27" spans="1:9" ht="21" x14ac:dyDescent="0.35">
      <c r="A27" s="91"/>
      <c r="B27" s="91"/>
      <c r="C27" s="15" t="s">
        <v>271</v>
      </c>
      <c r="D27" s="14">
        <v>1</v>
      </c>
      <c r="E27" s="4"/>
      <c r="F27" s="4">
        <v>2</v>
      </c>
      <c r="G27" s="91"/>
      <c r="H27" s="5">
        <v>1393.1</v>
      </c>
      <c r="I27" s="94"/>
    </row>
    <row r="28" spans="1:9" ht="21" x14ac:dyDescent="0.35">
      <c r="A28" s="91"/>
      <c r="B28" s="91"/>
      <c r="C28" s="15" t="s">
        <v>272</v>
      </c>
      <c r="D28" s="14">
        <v>1</v>
      </c>
      <c r="E28" s="4"/>
      <c r="F28" s="4">
        <v>2</v>
      </c>
      <c r="G28" s="91"/>
      <c r="H28" s="5">
        <v>1472</v>
      </c>
      <c r="I28" s="94"/>
    </row>
    <row r="29" spans="1:9" ht="21" x14ac:dyDescent="0.35">
      <c r="A29" s="91"/>
      <c r="B29" s="91"/>
      <c r="C29" s="15" t="s">
        <v>273</v>
      </c>
      <c r="D29" s="14">
        <v>1</v>
      </c>
      <c r="E29" s="4"/>
      <c r="F29" s="4">
        <v>2</v>
      </c>
      <c r="G29" s="91"/>
      <c r="H29" s="5">
        <v>1472</v>
      </c>
      <c r="I29" s="94"/>
    </row>
    <row r="30" spans="1:9" ht="21" x14ac:dyDescent="0.35">
      <c r="A30" s="91"/>
      <c r="B30" s="91"/>
      <c r="C30" s="15" t="s">
        <v>274</v>
      </c>
      <c r="D30" s="14">
        <v>1</v>
      </c>
      <c r="E30" s="4"/>
      <c r="F30" s="4">
        <v>2</v>
      </c>
      <c r="G30" s="91"/>
      <c r="H30" s="5">
        <v>1367</v>
      </c>
      <c r="I30" s="94"/>
    </row>
    <row r="31" spans="1:9" ht="21" x14ac:dyDescent="0.35">
      <c r="A31" s="91"/>
      <c r="B31" s="91"/>
      <c r="C31" s="15" t="s">
        <v>275</v>
      </c>
      <c r="D31" s="14">
        <v>1</v>
      </c>
      <c r="E31" s="4"/>
      <c r="F31" s="4">
        <v>2</v>
      </c>
      <c r="G31" s="91"/>
      <c r="H31" s="5">
        <v>1457.4</v>
      </c>
      <c r="I31" s="94"/>
    </row>
    <row r="32" spans="1:9" ht="21" x14ac:dyDescent="0.35">
      <c r="A32" s="92"/>
      <c r="B32" s="92"/>
      <c r="C32" s="15" t="s">
        <v>276</v>
      </c>
      <c r="D32" s="14">
        <v>1</v>
      </c>
      <c r="E32" s="4"/>
      <c r="F32" s="4">
        <v>2</v>
      </c>
      <c r="G32" s="92"/>
      <c r="H32" s="5">
        <v>1457.4</v>
      </c>
      <c r="I32" s="95"/>
    </row>
    <row r="33" spans="1:9" ht="21" x14ac:dyDescent="0.35">
      <c r="A33" s="90" t="s">
        <v>592</v>
      </c>
      <c r="B33" s="90" t="s">
        <v>277</v>
      </c>
      <c r="C33" s="15" t="s">
        <v>278</v>
      </c>
      <c r="D33" s="14">
        <v>1</v>
      </c>
      <c r="E33" s="4"/>
      <c r="F33" s="4">
        <v>2</v>
      </c>
      <c r="G33" s="90" t="s">
        <v>279</v>
      </c>
      <c r="H33" s="5">
        <v>590.29999999999995</v>
      </c>
      <c r="I33" s="93">
        <v>45491</v>
      </c>
    </row>
    <row r="34" spans="1:9" ht="21" x14ac:dyDescent="0.35">
      <c r="A34" s="91"/>
      <c r="B34" s="91"/>
      <c r="C34" s="15" t="s">
        <v>280</v>
      </c>
      <c r="D34" s="14">
        <v>1</v>
      </c>
      <c r="E34" s="4"/>
      <c r="F34" s="4">
        <v>2</v>
      </c>
      <c r="G34" s="91"/>
      <c r="H34" s="5">
        <v>593.5</v>
      </c>
      <c r="I34" s="94"/>
    </row>
    <row r="35" spans="1:9" ht="21" x14ac:dyDescent="0.35">
      <c r="A35" s="91"/>
      <c r="B35" s="91"/>
      <c r="C35" s="15" t="s">
        <v>281</v>
      </c>
      <c r="D35" s="14">
        <v>1</v>
      </c>
      <c r="E35" s="4"/>
      <c r="F35" s="4">
        <v>2</v>
      </c>
      <c r="G35" s="91"/>
      <c r="H35" s="5">
        <v>1384</v>
      </c>
      <c r="I35" s="94"/>
    </row>
    <row r="36" spans="1:9" ht="21" x14ac:dyDescent="0.35">
      <c r="A36" s="92"/>
      <c r="B36" s="92"/>
      <c r="C36" s="15" t="s">
        <v>282</v>
      </c>
      <c r="D36" s="14">
        <v>1</v>
      </c>
      <c r="E36" s="4"/>
      <c r="F36" s="4">
        <v>2</v>
      </c>
      <c r="G36" s="92"/>
      <c r="H36" s="5">
        <v>1393.1</v>
      </c>
      <c r="I36" s="95"/>
    </row>
    <row r="37" spans="1:9" ht="21" x14ac:dyDescent="0.35">
      <c r="A37" s="7" t="s">
        <v>593</v>
      </c>
      <c r="B37" s="17" t="s">
        <v>283</v>
      </c>
      <c r="C37" s="18"/>
      <c r="D37" s="19"/>
      <c r="E37" s="7"/>
      <c r="F37" s="4">
        <v>2</v>
      </c>
      <c r="G37" s="7" t="s">
        <v>284</v>
      </c>
      <c r="H37" s="8"/>
      <c r="I37" s="9">
        <v>45495</v>
      </c>
    </row>
    <row r="38" spans="1:9" ht="21" x14ac:dyDescent="0.35">
      <c r="A38" s="90" t="s">
        <v>594</v>
      </c>
      <c r="B38" s="90" t="s">
        <v>285</v>
      </c>
      <c r="C38" s="15" t="s">
        <v>286</v>
      </c>
      <c r="D38" s="14">
        <v>1</v>
      </c>
      <c r="E38" s="4"/>
      <c r="F38" s="4">
        <v>2</v>
      </c>
      <c r="G38" s="90" t="s">
        <v>287</v>
      </c>
      <c r="H38" s="5">
        <v>88.5</v>
      </c>
      <c r="I38" s="93">
        <v>45491</v>
      </c>
    </row>
    <row r="39" spans="1:9" ht="21" x14ac:dyDescent="0.35">
      <c r="A39" s="91"/>
      <c r="B39" s="91"/>
      <c r="C39" s="15" t="s">
        <v>288</v>
      </c>
      <c r="D39" s="14">
        <v>1</v>
      </c>
      <c r="E39" s="4"/>
      <c r="F39" s="4">
        <v>2</v>
      </c>
      <c r="G39" s="91"/>
      <c r="H39" s="5">
        <v>87.6</v>
      </c>
      <c r="I39" s="94"/>
    </row>
    <row r="40" spans="1:9" ht="21" x14ac:dyDescent="0.35">
      <c r="A40" s="91"/>
      <c r="B40" s="91"/>
      <c r="C40" s="15" t="s">
        <v>289</v>
      </c>
      <c r="D40" s="14">
        <v>4</v>
      </c>
      <c r="E40" s="4"/>
      <c r="F40" s="4">
        <v>2</v>
      </c>
      <c r="G40" s="91"/>
      <c r="H40" s="5">
        <f>124.5*4</f>
        <v>498</v>
      </c>
      <c r="I40" s="94"/>
    </row>
    <row r="41" spans="1:9" ht="21" x14ac:dyDescent="0.35">
      <c r="A41" s="91"/>
      <c r="B41" s="91"/>
      <c r="C41" s="15" t="s">
        <v>290</v>
      </c>
      <c r="D41" s="14">
        <v>1</v>
      </c>
      <c r="E41" s="4"/>
      <c r="F41" s="4">
        <v>2</v>
      </c>
      <c r="G41" s="91"/>
      <c r="H41" s="5">
        <v>121.5</v>
      </c>
      <c r="I41" s="94"/>
    </row>
    <row r="42" spans="1:9" ht="21" x14ac:dyDescent="0.35">
      <c r="A42" s="91"/>
      <c r="B42" s="91"/>
      <c r="C42" s="15" t="s">
        <v>291</v>
      </c>
      <c r="D42" s="14">
        <v>1</v>
      </c>
      <c r="E42" s="4"/>
      <c r="F42" s="4">
        <v>2</v>
      </c>
      <c r="G42" s="91"/>
      <c r="H42" s="5">
        <v>121.5</v>
      </c>
      <c r="I42" s="94"/>
    </row>
    <row r="43" spans="1:9" ht="21" x14ac:dyDescent="0.35">
      <c r="A43" s="91"/>
      <c r="B43" s="91"/>
      <c r="C43" s="15" t="s">
        <v>292</v>
      </c>
      <c r="D43" s="14">
        <v>1</v>
      </c>
      <c r="E43" s="4"/>
      <c r="F43" s="4">
        <v>2</v>
      </c>
      <c r="G43" s="91"/>
      <c r="H43" s="5">
        <v>129.4</v>
      </c>
      <c r="I43" s="94"/>
    </row>
    <row r="44" spans="1:9" ht="21" x14ac:dyDescent="0.35">
      <c r="A44" s="91"/>
      <c r="B44" s="91"/>
      <c r="C44" s="15" t="s">
        <v>293</v>
      </c>
      <c r="D44" s="14">
        <v>1</v>
      </c>
      <c r="E44" s="4"/>
      <c r="F44" s="4">
        <v>2</v>
      </c>
      <c r="G44" s="91"/>
      <c r="H44" s="5">
        <v>128.1</v>
      </c>
      <c r="I44" s="94"/>
    </row>
    <row r="45" spans="1:9" ht="21" x14ac:dyDescent="0.35">
      <c r="A45" s="91"/>
      <c r="B45" s="91"/>
      <c r="C45" s="15" t="s">
        <v>294</v>
      </c>
      <c r="D45" s="14">
        <v>1</v>
      </c>
      <c r="E45" s="4"/>
      <c r="F45" s="4">
        <v>2</v>
      </c>
      <c r="G45" s="91"/>
      <c r="H45" s="5">
        <v>124.1</v>
      </c>
      <c r="I45" s="94"/>
    </row>
    <row r="46" spans="1:9" ht="21" x14ac:dyDescent="0.35">
      <c r="A46" s="91"/>
      <c r="B46" s="91"/>
      <c r="C46" s="15" t="s">
        <v>295</v>
      </c>
      <c r="D46" s="14">
        <v>1</v>
      </c>
      <c r="E46" s="4"/>
      <c r="F46" s="4">
        <v>2</v>
      </c>
      <c r="G46" s="91"/>
      <c r="H46" s="5">
        <v>124.1</v>
      </c>
      <c r="I46" s="94"/>
    </row>
    <row r="47" spans="1:9" ht="21" x14ac:dyDescent="0.35">
      <c r="A47" s="91"/>
      <c r="B47" s="91"/>
      <c r="C47" s="15" t="s">
        <v>296</v>
      </c>
      <c r="D47" s="14">
        <v>1</v>
      </c>
      <c r="E47" s="4"/>
      <c r="F47" s="4">
        <v>2</v>
      </c>
      <c r="G47" s="91"/>
      <c r="H47" s="5">
        <v>124.1</v>
      </c>
      <c r="I47" s="94"/>
    </row>
    <row r="48" spans="1:9" ht="21" x14ac:dyDescent="0.35">
      <c r="A48" s="91"/>
      <c r="B48" s="91"/>
      <c r="C48" s="15" t="s">
        <v>297</v>
      </c>
      <c r="D48" s="14">
        <v>1</v>
      </c>
      <c r="E48" s="4"/>
      <c r="F48" s="4">
        <v>2</v>
      </c>
      <c r="G48" s="91"/>
      <c r="H48" s="5">
        <v>124.1</v>
      </c>
      <c r="I48" s="94"/>
    </row>
    <row r="49" spans="1:9" ht="21" x14ac:dyDescent="0.35">
      <c r="A49" s="92"/>
      <c r="B49" s="92"/>
      <c r="C49" s="15" t="s">
        <v>298</v>
      </c>
      <c r="D49" s="14">
        <v>1</v>
      </c>
      <c r="E49" s="4"/>
      <c r="F49" s="4">
        <v>2</v>
      </c>
      <c r="G49" s="92"/>
      <c r="H49" s="5">
        <v>127.4</v>
      </c>
      <c r="I49" s="95"/>
    </row>
    <row r="50" spans="1:9" ht="21" x14ac:dyDescent="0.35">
      <c r="A50" s="90" t="s">
        <v>595</v>
      </c>
      <c r="B50" s="90" t="s">
        <v>299</v>
      </c>
      <c r="C50" s="15" t="s">
        <v>300</v>
      </c>
      <c r="D50" s="14">
        <v>1</v>
      </c>
      <c r="E50" s="4"/>
      <c r="F50" s="4">
        <v>2</v>
      </c>
      <c r="G50" s="90" t="s">
        <v>301</v>
      </c>
      <c r="H50" s="5">
        <v>39.200000000000003</v>
      </c>
      <c r="I50" s="93">
        <v>45491</v>
      </c>
    </row>
    <row r="51" spans="1:9" ht="21" x14ac:dyDescent="0.35">
      <c r="A51" s="91"/>
      <c r="B51" s="91"/>
      <c r="C51" s="15" t="s">
        <v>302</v>
      </c>
      <c r="D51" s="14">
        <v>1</v>
      </c>
      <c r="E51" s="4"/>
      <c r="F51" s="4">
        <v>2</v>
      </c>
      <c r="G51" s="91"/>
      <c r="H51" s="5">
        <v>50.8</v>
      </c>
      <c r="I51" s="94"/>
    </row>
    <row r="52" spans="1:9" ht="21" x14ac:dyDescent="0.35">
      <c r="A52" s="91"/>
      <c r="B52" s="91"/>
      <c r="C52" s="15" t="s">
        <v>303</v>
      </c>
      <c r="D52" s="14">
        <v>1</v>
      </c>
      <c r="E52" s="4"/>
      <c r="F52" s="4">
        <v>2</v>
      </c>
      <c r="G52" s="91"/>
      <c r="H52" s="5">
        <v>70</v>
      </c>
      <c r="I52" s="94"/>
    </row>
    <row r="53" spans="1:9" ht="21" x14ac:dyDescent="0.35">
      <c r="A53" s="91"/>
      <c r="B53" s="91"/>
      <c r="C53" s="15" t="s">
        <v>304</v>
      </c>
      <c r="D53" s="14">
        <v>1</v>
      </c>
      <c r="E53" s="4"/>
      <c r="F53" s="4">
        <v>2</v>
      </c>
      <c r="G53" s="91"/>
      <c r="H53" s="5">
        <v>71.7</v>
      </c>
      <c r="I53" s="94"/>
    </row>
    <row r="54" spans="1:9" ht="21" x14ac:dyDescent="0.35">
      <c r="A54" s="91"/>
      <c r="B54" s="91"/>
      <c r="C54" s="15" t="s">
        <v>305</v>
      </c>
      <c r="D54" s="14">
        <v>2</v>
      </c>
      <c r="E54" s="4"/>
      <c r="F54" s="4">
        <v>2</v>
      </c>
      <c r="G54" s="91"/>
      <c r="H54" s="5">
        <f>71.7*2</f>
        <v>143.4</v>
      </c>
      <c r="I54" s="94"/>
    </row>
    <row r="55" spans="1:9" ht="21" x14ac:dyDescent="0.35">
      <c r="A55" s="92"/>
      <c r="B55" s="92"/>
      <c r="C55" s="15" t="s">
        <v>306</v>
      </c>
      <c r="D55" s="14">
        <v>1</v>
      </c>
      <c r="E55" s="4"/>
      <c r="F55" s="4">
        <v>2</v>
      </c>
      <c r="G55" s="92"/>
      <c r="H55" s="5">
        <v>71.7</v>
      </c>
      <c r="I55" s="95"/>
    </row>
    <row r="56" spans="1:9" ht="21" x14ac:dyDescent="0.35">
      <c r="A56" s="90" t="s">
        <v>596</v>
      </c>
      <c r="B56" s="90" t="s">
        <v>307</v>
      </c>
      <c r="C56" s="15" t="s">
        <v>308</v>
      </c>
      <c r="D56" s="14">
        <v>2</v>
      </c>
      <c r="E56" s="4"/>
      <c r="F56" s="4">
        <v>2</v>
      </c>
      <c r="G56" s="90" t="s">
        <v>309</v>
      </c>
      <c r="H56" s="5">
        <f>84.5*5</f>
        <v>422.5</v>
      </c>
      <c r="I56" s="93">
        <v>45491</v>
      </c>
    </row>
    <row r="57" spans="1:9" ht="21" x14ac:dyDescent="0.35">
      <c r="A57" s="91"/>
      <c r="B57" s="91"/>
      <c r="C57" s="15" t="s">
        <v>310</v>
      </c>
      <c r="D57" s="14">
        <v>3</v>
      </c>
      <c r="E57" s="4"/>
      <c r="F57" s="4">
        <v>2</v>
      </c>
      <c r="G57" s="91"/>
      <c r="H57" s="5">
        <f>84.5*3</f>
        <v>253.5</v>
      </c>
      <c r="I57" s="94"/>
    </row>
    <row r="58" spans="1:9" ht="21" x14ac:dyDescent="0.35">
      <c r="A58" s="91"/>
      <c r="B58" s="91"/>
      <c r="C58" s="15" t="s">
        <v>311</v>
      </c>
      <c r="D58" s="14">
        <v>2</v>
      </c>
      <c r="E58" s="4"/>
      <c r="F58" s="4">
        <v>2</v>
      </c>
      <c r="G58" s="91"/>
      <c r="H58" s="5">
        <f>84.5*2</f>
        <v>169</v>
      </c>
      <c r="I58" s="94"/>
    </row>
    <row r="59" spans="1:9" ht="21" x14ac:dyDescent="0.35">
      <c r="A59" s="91"/>
      <c r="B59" s="91"/>
      <c r="C59" s="15" t="s">
        <v>312</v>
      </c>
      <c r="D59" s="14">
        <v>2</v>
      </c>
      <c r="E59" s="4"/>
      <c r="F59" s="4">
        <v>2</v>
      </c>
      <c r="G59" s="91"/>
      <c r="H59" s="5">
        <f>73.5*2</f>
        <v>147</v>
      </c>
      <c r="I59" s="94"/>
    </row>
    <row r="60" spans="1:9" ht="21" x14ac:dyDescent="0.35">
      <c r="A60" s="91"/>
      <c r="B60" s="91"/>
      <c r="C60" s="15" t="s">
        <v>313</v>
      </c>
      <c r="D60" s="14">
        <v>2</v>
      </c>
      <c r="E60" s="4"/>
      <c r="F60" s="4">
        <v>2</v>
      </c>
      <c r="G60" s="91"/>
      <c r="H60" s="5">
        <f>84.5*2</f>
        <v>169</v>
      </c>
      <c r="I60" s="94"/>
    </row>
    <row r="61" spans="1:9" ht="21" x14ac:dyDescent="0.35">
      <c r="A61" s="92"/>
      <c r="B61" s="92"/>
      <c r="C61" s="15" t="s">
        <v>314</v>
      </c>
      <c r="D61" s="14">
        <v>3</v>
      </c>
      <c r="E61" s="4"/>
      <c r="F61" s="4">
        <v>2</v>
      </c>
      <c r="G61" s="92"/>
      <c r="H61" s="5">
        <f>72.3*3</f>
        <v>216.89999999999998</v>
      </c>
      <c r="I61" s="95"/>
    </row>
    <row r="62" spans="1:9" ht="21" x14ac:dyDescent="0.35">
      <c r="A62" s="90" t="s">
        <v>597</v>
      </c>
      <c r="B62" s="90" t="s">
        <v>315</v>
      </c>
      <c r="C62" s="15" t="s">
        <v>316</v>
      </c>
      <c r="D62" s="14">
        <v>1</v>
      </c>
      <c r="E62" s="4"/>
      <c r="F62" s="4">
        <v>2</v>
      </c>
      <c r="G62" s="90" t="s">
        <v>317</v>
      </c>
      <c r="H62" s="5">
        <v>49.07</v>
      </c>
      <c r="I62" s="93">
        <v>45492</v>
      </c>
    </row>
    <row r="63" spans="1:9" ht="21" x14ac:dyDescent="0.35">
      <c r="A63" s="91"/>
      <c r="B63" s="91"/>
      <c r="C63" s="15" t="s">
        <v>318</v>
      </c>
      <c r="D63" s="14">
        <v>1</v>
      </c>
      <c r="E63" s="4"/>
      <c r="F63" s="4">
        <v>2</v>
      </c>
      <c r="G63" s="91"/>
      <c r="H63" s="5">
        <v>99.42</v>
      </c>
      <c r="I63" s="94"/>
    </row>
    <row r="64" spans="1:9" ht="21" x14ac:dyDescent="0.35">
      <c r="A64" s="91"/>
      <c r="B64" s="91"/>
      <c r="C64" s="15" t="s">
        <v>319</v>
      </c>
      <c r="D64" s="14">
        <v>8</v>
      </c>
      <c r="E64" s="4"/>
      <c r="F64" s="4">
        <v>2</v>
      </c>
      <c r="G64" s="91"/>
      <c r="H64" s="5">
        <f>98.25*8</f>
        <v>786</v>
      </c>
      <c r="I64" s="94"/>
    </row>
    <row r="65" spans="1:9" ht="21" x14ac:dyDescent="0.35">
      <c r="A65" s="92"/>
      <c r="B65" s="92"/>
      <c r="C65" s="15" t="s">
        <v>320</v>
      </c>
      <c r="D65" s="14">
        <v>1</v>
      </c>
      <c r="E65" s="4"/>
      <c r="F65" s="4">
        <v>2</v>
      </c>
      <c r="G65" s="92"/>
      <c r="H65" s="5">
        <v>101.14</v>
      </c>
      <c r="I65" s="95"/>
    </row>
    <row r="66" spans="1:9" ht="21" x14ac:dyDescent="0.35">
      <c r="A66" s="90" t="s">
        <v>598</v>
      </c>
      <c r="B66" s="90" t="s">
        <v>321</v>
      </c>
      <c r="C66" s="15" t="s">
        <v>322</v>
      </c>
      <c r="D66" s="14">
        <v>1</v>
      </c>
      <c r="E66" s="4"/>
      <c r="F66" s="4">
        <v>2</v>
      </c>
      <c r="G66" s="90" t="s">
        <v>323</v>
      </c>
      <c r="H66" s="5">
        <v>72.8</v>
      </c>
      <c r="I66" s="93">
        <v>45492</v>
      </c>
    </row>
    <row r="67" spans="1:9" ht="21" x14ac:dyDescent="0.35">
      <c r="A67" s="91"/>
      <c r="B67" s="91"/>
      <c r="C67" s="15" t="s">
        <v>324</v>
      </c>
      <c r="D67" s="14">
        <v>1</v>
      </c>
      <c r="E67" s="4"/>
      <c r="F67" s="4">
        <v>2</v>
      </c>
      <c r="G67" s="91"/>
      <c r="H67" s="5">
        <v>98.1</v>
      </c>
      <c r="I67" s="94"/>
    </row>
    <row r="68" spans="1:9" ht="21" x14ac:dyDescent="0.35">
      <c r="A68" s="91"/>
      <c r="B68" s="91"/>
      <c r="C68" s="15" t="s">
        <v>325</v>
      </c>
      <c r="D68" s="14">
        <v>1</v>
      </c>
      <c r="E68" s="4"/>
      <c r="F68" s="4">
        <v>2</v>
      </c>
      <c r="G68" s="91"/>
      <c r="H68" s="5">
        <v>31.9</v>
      </c>
      <c r="I68" s="94"/>
    </row>
    <row r="69" spans="1:9" ht="21" x14ac:dyDescent="0.35">
      <c r="A69" s="91"/>
      <c r="B69" s="91"/>
      <c r="C69" s="15" t="s">
        <v>326</v>
      </c>
      <c r="D69" s="14">
        <v>1</v>
      </c>
      <c r="E69" s="4"/>
      <c r="F69" s="4">
        <v>2</v>
      </c>
      <c r="G69" s="91"/>
      <c r="H69" s="5">
        <v>70.3</v>
      </c>
      <c r="I69" s="94"/>
    </row>
    <row r="70" spans="1:9" ht="21" x14ac:dyDescent="0.35">
      <c r="A70" s="92"/>
      <c r="B70" s="92"/>
      <c r="C70" s="15" t="s">
        <v>327</v>
      </c>
      <c r="D70" s="14">
        <v>1</v>
      </c>
      <c r="E70" s="4"/>
      <c r="F70" s="4">
        <v>2</v>
      </c>
      <c r="G70" s="92"/>
      <c r="H70" s="5">
        <v>73.099999999999994</v>
      </c>
      <c r="I70" s="95"/>
    </row>
    <row r="71" spans="1:9" ht="21" x14ac:dyDescent="0.35">
      <c r="A71" s="90" t="s">
        <v>599</v>
      </c>
      <c r="B71" s="90" t="s">
        <v>328</v>
      </c>
      <c r="C71" s="15" t="s">
        <v>329</v>
      </c>
      <c r="D71" s="14">
        <v>1</v>
      </c>
      <c r="E71" s="4"/>
      <c r="F71" s="4">
        <v>2</v>
      </c>
      <c r="G71" s="90" t="s">
        <v>330</v>
      </c>
      <c r="H71" s="5">
        <v>320.7</v>
      </c>
      <c r="I71" s="93">
        <v>45492</v>
      </c>
    </row>
    <row r="72" spans="1:9" ht="21" x14ac:dyDescent="0.35">
      <c r="A72" s="91"/>
      <c r="B72" s="91"/>
      <c r="C72" s="15" t="s">
        <v>331</v>
      </c>
      <c r="D72" s="14">
        <v>1</v>
      </c>
      <c r="E72" s="4"/>
      <c r="F72" s="4">
        <v>2</v>
      </c>
      <c r="G72" s="91"/>
      <c r="H72" s="5">
        <v>300.2</v>
      </c>
      <c r="I72" s="94"/>
    </row>
    <row r="73" spans="1:9" ht="21" x14ac:dyDescent="0.35">
      <c r="A73" s="91"/>
      <c r="B73" s="91"/>
      <c r="C73" s="15" t="s">
        <v>332</v>
      </c>
      <c r="D73" s="14">
        <v>1</v>
      </c>
      <c r="E73" s="4"/>
      <c r="F73" s="4">
        <v>2</v>
      </c>
      <c r="G73" s="91"/>
      <c r="H73" s="5">
        <v>299.3</v>
      </c>
      <c r="I73" s="94"/>
    </row>
    <row r="74" spans="1:9" ht="21" x14ac:dyDescent="0.35">
      <c r="A74" s="91"/>
      <c r="B74" s="91"/>
      <c r="C74" s="15" t="s">
        <v>333</v>
      </c>
      <c r="D74" s="14">
        <v>1</v>
      </c>
      <c r="E74" s="4"/>
      <c r="F74" s="4">
        <v>2</v>
      </c>
      <c r="G74" s="91"/>
      <c r="H74" s="5">
        <v>317.60000000000002</v>
      </c>
      <c r="I74" s="94"/>
    </row>
    <row r="75" spans="1:9" ht="21" x14ac:dyDescent="0.35">
      <c r="A75" s="91"/>
      <c r="B75" s="91"/>
      <c r="C75" s="15" t="s">
        <v>334</v>
      </c>
      <c r="D75" s="14">
        <v>1</v>
      </c>
      <c r="E75" s="4"/>
      <c r="F75" s="4">
        <v>2</v>
      </c>
      <c r="G75" s="91"/>
      <c r="H75" s="5">
        <v>320.7</v>
      </c>
      <c r="I75" s="94"/>
    </row>
    <row r="76" spans="1:9" ht="21" x14ac:dyDescent="0.35">
      <c r="A76" s="91"/>
      <c r="B76" s="91"/>
      <c r="C76" s="15" t="s">
        <v>335</v>
      </c>
      <c r="D76" s="14">
        <v>1</v>
      </c>
      <c r="E76" s="4"/>
      <c r="F76" s="4">
        <v>2</v>
      </c>
      <c r="G76" s="91"/>
      <c r="H76" s="5">
        <v>284.7</v>
      </c>
      <c r="I76" s="94"/>
    </row>
    <row r="77" spans="1:9" ht="21" x14ac:dyDescent="0.35">
      <c r="A77" s="91"/>
      <c r="B77" s="91"/>
      <c r="C77" s="15" t="s">
        <v>336</v>
      </c>
      <c r="D77" s="14">
        <v>1</v>
      </c>
      <c r="E77" s="4"/>
      <c r="F77" s="4">
        <v>2</v>
      </c>
      <c r="G77" s="91"/>
      <c r="H77" s="5">
        <v>317.60000000000002</v>
      </c>
      <c r="I77" s="94"/>
    </row>
    <row r="78" spans="1:9" ht="21" x14ac:dyDescent="0.35">
      <c r="A78" s="91"/>
      <c r="B78" s="91"/>
      <c r="C78" s="15" t="s">
        <v>337</v>
      </c>
      <c r="D78" s="14">
        <v>1</v>
      </c>
      <c r="E78" s="4"/>
      <c r="F78" s="4">
        <v>2</v>
      </c>
      <c r="G78" s="91"/>
      <c r="H78" s="5">
        <v>319.7</v>
      </c>
      <c r="I78" s="94"/>
    </row>
    <row r="79" spans="1:9" ht="21" x14ac:dyDescent="0.35">
      <c r="A79" s="92"/>
      <c r="B79" s="92"/>
      <c r="C79" s="15" t="s">
        <v>338</v>
      </c>
      <c r="D79" s="14">
        <v>1</v>
      </c>
      <c r="E79" s="4"/>
      <c r="F79" s="4">
        <v>2</v>
      </c>
      <c r="G79" s="92"/>
      <c r="H79" s="5">
        <v>316.7</v>
      </c>
      <c r="I79" s="95"/>
    </row>
    <row r="80" spans="1:9" ht="21" x14ac:dyDescent="0.25">
      <c r="A80" s="4" t="s">
        <v>600</v>
      </c>
      <c r="B80" s="12" t="s">
        <v>339</v>
      </c>
      <c r="C80" s="13" t="s">
        <v>340</v>
      </c>
      <c r="D80" s="14">
        <v>1</v>
      </c>
      <c r="E80" s="4"/>
      <c r="F80" s="4">
        <v>2</v>
      </c>
      <c r="G80" s="4" t="s">
        <v>341</v>
      </c>
      <c r="H80" s="5">
        <v>1208.8</v>
      </c>
      <c r="I80" s="6">
        <v>45491</v>
      </c>
    </row>
    <row r="81" spans="1:9" ht="21" x14ac:dyDescent="0.25">
      <c r="A81" s="4" t="s">
        <v>601</v>
      </c>
      <c r="B81" s="12" t="s">
        <v>342</v>
      </c>
      <c r="C81" s="13" t="s">
        <v>343</v>
      </c>
      <c r="D81" s="14">
        <v>1</v>
      </c>
      <c r="E81" s="4"/>
      <c r="F81" s="4">
        <v>2</v>
      </c>
      <c r="G81" s="4" t="s">
        <v>344</v>
      </c>
      <c r="H81" s="5">
        <v>1052.4000000000001</v>
      </c>
      <c r="I81" s="6">
        <v>45491</v>
      </c>
    </row>
    <row r="82" spans="1:9" ht="21" x14ac:dyDescent="0.25">
      <c r="A82" s="4" t="s">
        <v>602</v>
      </c>
      <c r="B82" s="12" t="s">
        <v>345</v>
      </c>
      <c r="C82" s="13" t="s">
        <v>346</v>
      </c>
      <c r="D82" s="14">
        <v>1</v>
      </c>
      <c r="E82" s="4"/>
      <c r="F82" s="4">
        <v>2</v>
      </c>
      <c r="G82" s="4" t="s">
        <v>347</v>
      </c>
      <c r="H82" s="5">
        <v>919.3</v>
      </c>
      <c r="I82" s="6">
        <v>45491</v>
      </c>
    </row>
    <row r="83" spans="1:9" ht="21" x14ac:dyDescent="0.25">
      <c r="A83" s="4" t="s">
        <v>603</v>
      </c>
      <c r="B83" s="12" t="s">
        <v>348</v>
      </c>
      <c r="C83" s="13" t="s">
        <v>349</v>
      </c>
      <c r="D83" s="14">
        <v>1</v>
      </c>
      <c r="E83" s="4"/>
      <c r="F83" s="4">
        <v>2</v>
      </c>
      <c r="G83" s="4" t="s">
        <v>350</v>
      </c>
      <c r="H83" s="5">
        <v>405.5</v>
      </c>
      <c r="I83" s="6">
        <v>45491</v>
      </c>
    </row>
    <row r="84" spans="1:9" ht="21" x14ac:dyDescent="0.25">
      <c r="A84" s="4" t="s">
        <v>604</v>
      </c>
      <c r="B84" s="12" t="s">
        <v>351</v>
      </c>
      <c r="C84" s="13" t="s">
        <v>352</v>
      </c>
      <c r="D84" s="14">
        <v>1</v>
      </c>
      <c r="E84" s="4"/>
      <c r="F84" s="4">
        <v>2</v>
      </c>
      <c r="G84" s="4" t="s">
        <v>353</v>
      </c>
      <c r="H84" s="5">
        <v>119.5</v>
      </c>
      <c r="I84" s="6">
        <v>45491</v>
      </c>
    </row>
    <row r="85" spans="1:9" ht="21" x14ac:dyDescent="0.25">
      <c r="A85" s="4" t="s">
        <v>605</v>
      </c>
      <c r="B85" s="12" t="s">
        <v>354</v>
      </c>
      <c r="C85" s="13" t="s">
        <v>355</v>
      </c>
      <c r="D85" s="14">
        <v>1</v>
      </c>
      <c r="E85" s="4"/>
      <c r="F85" s="4">
        <v>2</v>
      </c>
      <c r="G85" s="4" t="s">
        <v>356</v>
      </c>
      <c r="H85" s="5">
        <v>1077.0999999999999</v>
      </c>
      <c r="I85" s="6">
        <v>45491</v>
      </c>
    </row>
    <row r="86" spans="1:9" ht="21" x14ac:dyDescent="0.25">
      <c r="A86" s="4" t="s">
        <v>606</v>
      </c>
      <c r="B86" s="12" t="s">
        <v>357</v>
      </c>
      <c r="C86" s="13" t="s">
        <v>358</v>
      </c>
      <c r="D86" s="14">
        <v>1</v>
      </c>
      <c r="E86" s="4"/>
      <c r="F86" s="4">
        <v>2</v>
      </c>
      <c r="G86" s="4" t="s">
        <v>359</v>
      </c>
      <c r="H86" s="5" t="s">
        <v>607</v>
      </c>
      <c r="I86" s="6">
        <v>45491</v>
      </c>
    </row>
    <row r="87" spans="1:9" ht="21" x14ac:dyDescent="0.25">
      <c r="A87" s="4" t="s">
        <v>608</v>
      </c>
      <c r="B87" s="12" t="s">
        <v>360</v>
      </c>
      <c r="C87" s="13" t="s">
        <v>361</v>
      </c>
      <c r="D87" s="14">
        <v>1</v>
      </c>
      <c r="E87" s="4"/>
      <c r="F87" s="4">
        <v>2</v>
      </c>
      <c r="G87" s="4" t="s">
        <v>362</v>
      </c>
      <c r="H87" s="5">
        <v>472.8</v>
      </c>
      <c r="I87" s="6">
        <v>45491</v>
      </c>
    </row>
    <row r="88" spans="1:9" ht="21" x14ac:dyDescent="0.25">
      <c r="A88" s="4" t="s">
        <v>609</v>
      </c>
      <c r="B88" s="12" t="s">
        <v>363</v>
      </c>
      <c r="C88" s="13" t="s">
        <v>364</v>
      </c>
      <c r="D88" s="14">
        <v>1</v>
      </c>
      <c r="E88" s="4"/>
      <c r="F88" s="4">
        <v>2</v>
      </c>
      <c r="G88" s="4" t="s">
        <v>365</v>
      </c>
      <c r="H88" s="5">
        <v>1077.0999999999999</v>
      </c>
      <c r="I88" s="6">
        <v>45491</v>
      </c>
    </row>
    <row r="89" spans="1:9" ht="21" x14ac:dyDescent="0.25">
      <c r="A89" s="4" t="s">
        <v>610</v>
      </c>
      <c r="B89" s="12" t="s">
        <v>366</v>
      </c>
      <c r="C89" s="13" t="s">
        <v>367</v>
      </c>
      <c r="D89" s="14">
        <v>1</v>
      </c>
      <c r="E89" s="4"/>
      <c r="F89" s="4">
        <v>2</v>
      </c>
      <c r="G89" s="4" t="s">
        <v>368</v>
      </c>
      <c r="H89" s="5">
        <v>478.2</v>
      </c>
      <c r="I89" s="6">
        <v>45491</v>
      </c>
    </row>
    <row r="90" spans="1:9" ht="21" x14ac:dyDescent="0.25">
      <c r="A90" s="4" t="s">
        <v>611</v>
      </c>
      <c r="B90" s="12" t="s">
        <v>369</v>
      </c>
      <c r="C90" s="13" t="s">
        <v>370</v>
      </c>
      <c r="D90" s="14">
        <v>1</v>
      </c>
      <c r="E90" s="4"/>
      <c r="F90" s="4">
        <v>2</v>
      </c>
      <c r="G90" s="4" t="s">
        <v>371</v>
      </c>
      <c r="H90" s="5">
        <v>967.7</v>
      </c>
      <c r="I90" s="6">
        <v>45491</v>
      </c>
    </row>
    <row r="91" spans="1:9" ht="21" x14ac:dyDescent="0.25">
      <c r="A91" s="4" t="s">
        <v>612</v>
      </c>
      <c r="B91" s="12" t="s">
        <v>372</v>
      </c>
      <c r="C91" s="13" t="s">
        <v>373</v>
      </c>
      <c r="D91" s="14">
        <v>1</v>
      </c>
      <c r="E91" s="4"/>
      <c r="F91" s="4">
        <v>2</v>
      </c>
      <c r="G91" s="4" t="s">
        <v>374</v>
      </c>
      <c r="H91" s="5">
        <v>403.3</v>
      </c>
      <c r="I91" s="6">
        <v>45491</v>
      </c>
    </row>
    <row r="92" spans="1:9" ht="21" x14ac:dyDescent="0.25">
      <c r="A92" s="4" t="s">
        <v>613</v>
      </c>
      <c r="B92" s="12" t="s">
        <v>375</v>
      </c>
      <c r="C92" s="13" t="s">
        <v>376</v>
      </c>
      <c r="D92" s="14">
        <v>1</v>
      </c>
      <c r="E92" s="4"/>
      <c r="F92" s="4">
        <v>2</v>
      </c>
      <c r="G92" s="4" t="s">
        <v>377</v>
      </c>
      <c r="H92" s="5">
        <v>755</v>
      </c>
      <c r="I92" s="6">
        <v>45491</v>
      </c>
    </row>
    <row r="93" spans="1:9" ht="21" x14ac:dyDescent="0.25">
      <c r="A93" s="4" t="s">
        <v>614</v>
      </c>
      <c r="B93" s="12" t="s">
        <v>378</v>
      </c>
      <c r="C93" s="13" t="s">
        <v>379</v>
      </c>
      <c r="D93" s="14">
        <v>1</v>
      </c>
      <c r="E93" s="4"/>
      <c r="F93" s="4">
        <v>2</v>
      </c>
      <c r="G93" s="4" t="s">
        <v>380</v>
      </c>
      <c r="H93" s="5">
        <v>119.5</v>
      </c>
      <c r="I93" s="6">
        <v>45491</v>
      </c>
    </row>
    <row r="94" spans="1:9" ht="21" x14ac:dyDescent="0.25">
      <c r="A94" s="4" t="s">
        <v>615</v>
      </c>
      <c r="B94" s="12" t="s">
        <v>381</v>
      </c>
      <c r="C94" s="13" t="s">
        <v>382</v>
      </c>
      <c r="D94" s="14">
        <v>1</v>
      </c>
      <c r="E94" s="4"/>
      <c r="F94" s="4">
        <v>2</v>
      </c>
      <c r="G94" s="4" t="s">
        <v>383</v>
      </c>
      <c r="H94" s="5">
        <v>692.4</v>
      </c>
      <c r="I94" s="6">
        <v>45491</v>
      </c>
    </row>
    <row r="95" spans="1:9" ht="21" x14ac:dyDescent="0.25">
      <c r="A95" s="4" t="s">
        <v>616</v>
      </c>
      <c r="B95" s="12" t="s">
        <v>384</v>
      </c>
      <c r="C95" s="13" t="s">
        <v>385</v>
      </c>
      <c r="D95" s="14">
        <v>2</v>
      </c>
      <c r="E95" s="4"/>
      <c r="F95" s="4">
        <v>2</v>
      </c>
      <c r="G95" s="4" t="s">
        <v>386</v>
      </c>
      <c r="H95" s="5">
        <f>210.1*2</f>
        <v>420.2</v>
      </c>
      <c r="I95" s="6">
        <v>45491</v>
      </c>
    </row>
    <row r="96" spans="1:9" ht="21" x14ac:dyDescent="0.25">
      <c r="A96" s="4" t="s">
        <v>617</v>
      </c>
      <c r="B96" s="12" t="s">
        <v>387</v>
      </c>
      <c r="C96" s="13" t="s">
        <v>388</v>
      </c>
      <c r="D96" s="14">
        <v>1</v>
      </c>
      <c r="E96" s="4"/>
      <c r="F96" s="4">
        <v>2</v>
      </c>
      <c r="G96" s="4" t="s">
        <v>389</v>
      </c>
      <c r="H96" s="5">
        <v>1208.8</v>
      </c>
      <c r="I96" s="6">
        <v>45491</v>
      </c>
    </row>
    <row r="97" spans="1:9" ht="21" x14ac:dyDescent="0.25">
      <c r="A97" s="4" t="s">
        <v>618</v>
      </c>
      <c r="B97" s="12" t="s">
        <v>390</v>
      </c>
      <c r="C97" s="13" t="s">
        <v>391</v>
      </c>
      <c r="D97" s="14">
        <v>1</v>
      </c>
      <c r="E97" s="4"/>
      <c r="F97" s="4">
        <v>2</v>
      </c>
      <c r="G97" s="4" t="s">
        <v>392</v>
      </c>
      <c r="H97" s="5">
        <v>780</v>
      </c>
      <c r="I97" s="6">
        <v>45491</v>
      </c>
    </row>
    <row r="98" spans="1:9" ht="21" x14ac:dyDescent="0.25">
      <c r="A98" s="4" t="s">
        <v>619</v>
      </c>
      <c r="B98" s="12" t="s">
        <v>393</v>
      </c>
      <c r="C98" s="13" t="s">
        <v>394</v>
      </c>
      <c r="D98" s="14">
        <v>1</v>
      </c>
      <c r="E98" s="4"/>
      <c r="F98" s="4">
        <v>2</v>
      </c>
      <c r="G98" s="4" t="s">
        <v>395</v>
      </c>
      <c r="H98" s="5">
        <v>1107</v>
      </c>
      <c r="I98" s="6">
        <v>45491</v>
      </c>
    </row>
    <row r="99" spans="1:9" ht="21" x14ac:dyDescent="0.35">
      <c r="A99" s="4" t="s">
        <v>620</v>
      </c>
      <c r="B99" s="12" t="s">
        <v>396</v>
      </c>
      <c r="C99" s="15" t="s">
        <v>397</v>
      </c>
      <c r="D99" s="14">
        <v>104</v>
      </c>
      <c r="E99" s="4"/>
      <c r="F99" s="4">
        <v>2</v>
      </c>
      <c r="G99" s="4" t="s">
        <v>398</v>
      </c>
      <c r="H99" s="5">
        <f>104*5.2</f>
        <v>540.80000000000007</v>
      </c>
      <c r="I99" s="6">
        <v>45491</v>
      </c>
    </row>
    <row r="100" spans="1:9" ht="21" x14ac:dyDescent="0.35">
      <c r="A100" s="90" t="s">
        <v>621</v>
      </c>
      <c r="B100" s="90" t="s">
        <v>399</v>
      </c>
      <c r="C100" s="15" t="s">
        <v>400</v>
      </c>
      <c r="D100" s="14">
        <v>1</v>
      </c>
      <c r="E100" s="4"/>
      <c r="F100" s="4">
        <v>2</v>
      </c>
      <c r="G100" s="90" t="s">
        <v>401</v>
      </c>
      <c r="H100" s="5">
        <v>77.5</v>
      </c>
      <c r="I100" s="93">
        <v>45492</v>
      </c>
    </row>
    <row r="101" spans="1:9" ht="21" x14ac:dyDescent="0.35">
      <c r="A101" s="91"/>
      <c r="B101" s="91"/>
      <c r="C101" s="15" t="s">
        <v>402</v>
      </c>
      <c r="D101" s="14">
        <v>1</v>
      </c>
      <c r="E101" s="4"/>
      <c r="F101" s="4">
        <v>2</v>
      </c>
      <c r="G101" s="91"/>
      <c r="H101" s="5">
        <v>77.5</v>
      </c>
      <c r="I101" s="94"/>
    </row>
    <row r="102" spans="1:9" ht="21" x14ac:dyDescent="0.35">
      <c r="A102" s="91"/>
      <c r="B102" s="91"/>
      <c r="C102" s="15" t="s">
        <v>403</v>
      </c>
      <c r="D102" s="14">
        <v>3</v>
      </c>
      <c r="E102" s="4"/>
      <c r="F102" s="4">
        <v>2</v>
      </c>
      <c r="G102" s="91"/>
      <c r="H102" s="5">
        <v>0.6</v>
      </c>
      <c r="I102" s="94"/>
    </row>
    <row r="103" spans="1:9" ht="21" x14ac:dyDescent="0.35">
      <c r="A103" s="91"/>
      <c r="B103" s="91"/>
      <c r="C103" s="15" t="s">
        <v>404</v>
      </c>
      <c r="D103" s="14">
        <v>3</v>
      </c>
      <c r="E103" s="4"/>
      <c r="F103" s="4">
        <v>2</v>
      </c>
      <c r="G103" s="91"/>
      <c r="H103" s="5">
        <f>0.4*3</f>
        <v>1.2000000000000002</v>
      </c>
      <c r="I103" s="94"/>
    </row>
    <row r="104" spans="1:9" ht="21" x14ac:dyDescent="0.35">
      <c r="A104" s="91"/>
      <c r="B104" s="91"/>
      <c r="C104" s="15" t="s">
        <v>405</v>
      </c>
      <c r="D104" s="14">
        <v>3</v>
      </c>
      <c r="E104" s="4"/>
      <c r="F104" s="4">
        <v>2</v>
      </c>
      <c r="G104" s="91"/>
      <c r="H104" s="5">
        <f>0.3*3</f>
        <v>0.89999999999999991</v>
      </c>
      <c r="I104" s="94"/>
    </row>
    <row r="105" spans="1:9" ht="21" x14ac:dyDescent="0.35">
      <c r="A105" s="91"/>
      <c r="B105" s="91"/>
      <c r="C105" s="15" t="s">
        <v>406</v>
      </c>
      <c r="D105" s="14">
        <v>1</v>
      </c>
      <c r="E105" s="4"/>
      <c r="F105" s="4">
        <v>2</v>
      </c>
      <c r="G105" s="91"/>
      <c r="H105" s="5">
        <v>60.5</v>
      </c>
      <c r="I105" s="94"/>
    </row>
    <row r="106" spans="1:9" ht="21" x14ac:dyDescent="0.35">
      <c r="A106" s="91"/>
      <c r="B106" s="91"/>
      <c r="C106" s="15" t="s">
        <v>407</v>
      </c>
      <c r="D106" s="14">
        <v>1</v>
      </c>
      <c r="E106" s="4"/>
      <c r="F106" s="4">
        <v>2</v>
      </c>
      <c r="G106" s="91"/>
      <c r="H106" s="5">
        <v>113.5</v>
      </c>
      <c r="I106" s="94"/>
    </row>
    <row r="107" spans="1:9" ht="21" x14ac:dyDescent="0.35">
      <c r="A107" s="91"/>
      <c r="B107" s="91"/>
      <c r="C107" s="15" t="s">
        <v>408</v>
      </c>
      <c r="D107" s="14">
        <v>1</v>
      </c>
      <c r="E107" s="4"/>
      <c r="F107" s="4">
        <v>2</v>
      </c>
      <c r="G107" s="91"/>
      <c r="H107" s="5">
        <v>29.8</v>
      </c>
      <c r="I107" s="94"/>
    </row>
    <row r="108" spans="1:9" ht="21" x14ac:dyDescent="0.35">
      <c r="A108" s="91"/>
      <c r="B108" s="91"/>
      <c r="C108" s="15" t="s">
        <v>409</v>
      </c>
      <c r="D108" s="14">
        <v>1</v>
      </c>
      <c r="E108" s="4"/>
      <c r="F108" s="4">
        <v>2</v>
      </c>
      <c r="G108" s="91"/>
      <c r="H108" s="5">
        <v>113.5</v>
      </c>
      <c r="I108" s="94"/>
    </row>
    <row r="109" spans="1:9" ht="21" x14ac:dyDescent="0.35">
      <c r="A109" s="91"/>
      <c r="B109" s="91"/>
      <c r="C109" s="15" t="s">
        <v>410</v>
      </c>
      <c r="D109" s="14">
        <v>1</v>
      </c>
      <c r="E109" s="4"/>
      <c r="F109" s="4">
        <v>2</v>
      </c>
      <c r="G109" s="91"/>
      <c r="H109" s="5">
        <v>113.5</v>
      </c>
      <c r="I109" s="94"/>
    </row>
    <row r="110" spans="1:9" ht="21" x14ac:dyDescent="0.35">
      <c r="A110" s="91"/>
      <c r="B110" s="91"/>
      <c r="C110" s="15" t="s">
        <v>411</v>
      </c>
      <c r="D110" s="14">
        <v>2</v>
      </c>
      <c r="E110" s="4"/>
      <c r="F110" s="4">
        <v>2</v>
      </c>
      <c r="G110" s="91"/>
      <c r="H110" s="5">
        <v>29.8</v>
      </c>
      <c r="I110" s="94"/>
    </row>
    <row r="111" spans="1:9" ht="21" x14ac:dyDescent="0.35">
      <c r="A111" s="92"/>
      <c r="B111" s="92"/>
      <c r="C111" s="15" t="s">
        <v>412</v>
      </c>
      <c r="D111" s="14">
        <v>1</v>
      </c>
      <c r="E111" s="4"/>
      <c r="F111" s="4">
        <v>2</v>
      </c>
      <c r="G111" s="92"/>
      <c r="H111" s="5">
        <v>126.3</v>
      </c>
      <c r="I111" s="95"/>
    </row>
    <row r="112" spans="1:9" ht="21" x14ac:dyDescent="0.35">
      <c r="A112" s="90" t="s">
        <v>622</v>
      </c>
      <c r="B112" s="90" t="s">
        <v>413</v>
      </c>
      <c r="C112" s="15" t="s">
        <v>414</v>
      </c>
      <c r="D112" s="14">
        <v>1</v>
      </c>
      <c r="E112" s="4"/>
      <c r="F112" s="4">
        <v>2</v>
      </c>
      <c r="G112" s="90" t="s">
        <v>415</v>
      </c>
      <c r="H112" s="5">
        <v>95</v>
      </c>
      <c r="I112" s="93">
        <v>45492</v>
      </c>
    </row>
    <row r="113" spans="1:9" ht="21" x14ac:dyDescent="0.35">
      <c r="A113" s="91"/>
      <c r="B113" s="91"/>
      <c r="C113" s="15" t="s">
        <v>416</v>
      </c>
      <c r="D113" s="14">
        <v>1</v>
      </c>
      <c r="E113" s="4"/>
      <c r="F113" s="4">
        <v>2</v>
      </c>
      <c r="G113" s="91"/>
      <c r="H113" s="5">
        <v>98</v>
      </c>
      <c r="I113" s="94"/>
    </row>
    <row r="114" spans="1:9" ht="21" x14ac:dyDescent="0.35">
      <c r="A114" s="91"/>
      <c r="B114" s="91"/>
      <c r="C114" s="15" t="s">
        <v>417</v>
      </c>
      <c r="D114" s="14">
        <v>1</v>
      </c>
      <c r="E114" s="4"/>
      <c r="F114" s="4">
        <v>2</v>
      </c>
      <c r="G114" s="91"/>
      <c r="H114" s="5">
        <v>98</v>
      </c>
      <c r="I114" s="94"/>
    </row>
    <row r="115" spans="1:9" ht="21" x14ac:dyDescent="0.35">
      <c r="A115" s="91"/>
      <c r="B115" s="91"/>
      <c r="C115" s="15" t="s">
        <v>418</v>
      </c>
      <c r="D115" s="14">
        <v>1</v>
      </c>
      <c r="E115" s="4"/>
      <c r="F115" s="4">
        <v>2</v>
      </c>
      <c r="G115" s="91"/>
      <c r="H115" s="5">
        <v>98.5</v>
      </c>
      <c r="I115" s="95"/>
    </row>
    <row r="116" spans="1:9" ht="21" x14ac:dyDescent="0.35">
      <c r="A116" s="92"/>
      <c r="B116" s="92"/>
      <c r="C116" s="15" t="s">
        <v>419</v>
      </c>
      <c r="D116" s="14">
        <v>1</v>
      </c>
      <c r="E116" s="4"/>
      <c r="F116" s="4">
        <v>2</v>
      </c>
      <c r="G116" s="92"/>
      <c r="H116" s="5">
        <v>98.4</v>
      </c>
      <c r="I116" s="16"/>
    </row>
    <row r="117" spans="1:9" ht="21" x14ac:dyDescent="0.35">
      <c r="A117" s="4" t="s">
        <v>623</v>
      </c>
      <c r="B117" s="12" t="s">
        <v>420</v>
      </c>
      <c r="C117" s="15" t="s">
        <v>421</v>
      </c>
      <c r="D117" s="14">
        <v>1</v>
      </c>
      <c r="E117" s="4"/>
      <c r="F117" s="4">
        <v>2</v>
      </c>
      <c r="G117" s="90" t="s">
        <v>422</v>
      </c>
      <c r="H117" s="5">
        <v>101.6</v>
      </c>
      <c r="I117" s="93">
        <v>45492</v>
      </c>
    </row>
    <row r="118" spans="1:9" ht="21" x14ac:dyDescent="0.35">
      <c r="A118" s="4"/>
      <c r="B118" s="12"/>
      <c r="C118" s="15" t="s">
        <v>423</v>
      </c>
      <c r="D118" s="14">
        <v>1</v>
      </c>
      <c r="E118" s="4"/>
      <c r="F118" s="4">
        <v>2</v>
      </c>
      <c r="G118" s="91"/>
      <c r="H118" s="5">
        <v>20.8</v>
      </c>
      <c r="I118" s="94"/>
    </row>
    <row r="119" spans="1:9" ht="21" x14ac:dyDescent="0.35">
      <c r="A119" s="4"/>
      <c r="B119" s="12"/>
      <c r="C119" s="15" t="s">
        <v>424</v>
      </c>
      <c r="D119" s="14">
        <v>1</v>
      </c>
      <c r="E119" s="4"/>
      <c r="F119" s="4">
        <v>2</v>
      </c>
      <c r="G119" s="91"/>
      <c r="H119" s="5">
        <v>98.1</v>
      </c>
      <c r="I119" s="94"/>
    </row>
    <row r="120" spans="1:9" ht="21" x14ac:dyDescent="0.35">
      <c r="A120" s="4"/>
      <c r="B120" s="12"/>
      <c r="C120" s="15" t="s">
        <v>425</v>
      </c>
      <c r="D120" s="14">
        <v>1</v>
      </c>
      <c r="E120" s="4"/>
      <c r="F120" s="4">
        <v>2</v>
      </c>
      <c r="G120" s="92"/>
      <c r="H120" s="5">
        <v>78.5</v>
      </c>
      <c r="I120" s="95"/>
    </row>
    <row r="121" spans="1:9" ht="21" x14ac:dyDescent="0.35">
      <c r="A121" s="7" t="s">
        <v>624</v>
      </c>
      <c r="B121" s="17" t="s">
        <v>426</v>
      </c>
      <c r="C121" s="18"/>
      <c r="D121" s="19"/>
      <c r="E121" s="7"/>
      <c r="F121" s="4">
        <v>2</v>
      </c>
      <c r="G121" s="7" t="s">
        <v>625</v>
      </c>
      <c r="H121" s="8"/>
      <c r="I121" s="9">
        <v>45492</v>
      </c>
    </row>
    <row r="122" spans="1:9" ht="21" x14ac:dyDescent="0.35">
      <c r="A122" s="7" t="s">
        <v>626</v>
      </c>
      <c r="B122" s="17" t="s">
        <v>428</v>
      </c>
      <c r="C122" s="18"/>
      <c r="D122" s="19"/>
      <c r="E122" s="7"/>
      <c r="F122" s="4">
        <v>2</v>
      </c>
      <c r="G122" s="7" t="s">
        <v>627</v>
      </c>
      <c r="H122" s="8"/>
      <c r="I122" s="9">
        <v>45492</v>
      </c>
    </row>
    <row r="123" spans="1:9" ht="21" x14ac:dyDescent="0.35">
      <c r="A123" s="90" t="s">
        <v>628</v>
      </c>
      <c r="B123" s="90" t="s">
        <v>430</v>
      </c>
      <c r="C123" s="15" t="s">
        <v>431</v>
      </c>
      <c r="D123" s="14">
        <v>15</v>
      </c>
      <c r="E123" s="4"/>
      <c r="F123" s="4">
        <v>2</v>
      </c>
      <c r="G123" s="90" t="s">
        <v>432</v>
      </c>
      <c r="H123" s="5">
        <f>15*15.2</f>
        <v>228</v>
      </c>
      <c r="I123" s="93">
        <v>45492</v>
      </c>
    </row>
    <row r="124" spans="1:9" ht="21" x14ac:dyDescent="0.35">
      <c r="A124" s="91"/>
      <c r="B124" s="91"/>
      <c r="C124" s="15" t="s">
        <v>433</v>
      </c>
      <c r="D124" s="14">
        <v>2</v>
      </c>
      <c r="E124" s="4"/>
      <c r="F124" s="4">
        <v>2</v>
      </c>
      <c r="G124" s="91"/>
      <c r="H124" s="5">
        <f>2*15.2</f>
        <v>30.4</v>
      </c>
      <c r="I124" s="94"/>
    </row>
    <row r="125" spans="1:9" ht="21" x14ac:dyDescent="0.35">
      <c r="A125" s="91"/>
      <c r="B125" s="91"/>
      <c r="C125" s="15" t="s">
        <v>434</v>
      </c>
      <c r="D125" s="14">
        <v>1</v>
      </c>
      <c r="E125" s="4"/>
      <c r="F125" s="4">
        <v>2</v>
      </c>
      <c r="G125" s="91"/>
      <c r="H125" s="5">
        <v>18</v>
      </c>
      <c r="I125" s="94"/>
    </row>
    <row r="126" spans="1:9" ht="21" x14ac:dyDescent="0.35">
      <c r="A126" s="91"/>
      <c r="B126" s="91"/>
      <c r="C126" s="15" t="s">
        <v>435</v>
      </c>
      <c r="D126" s="14">
        <v>1</v>
      </c>
      <c r="E126" s="4"/>
      <c r="F126" s="4">
        <v>2</v>
      </c>
      <c r="G126" s="91"/>
      <c r="H126" s="5">
        <v>15.2</v>
      </c>
      <c r="I126" s="94"/>
    </row>
    <row r="127" spans="1:9" ht="21" x14ac:dyDescent="0.35">
      <c r="A127" s="91"/>
      <c r="B127" s="91"/>
      <c r="C127" s="15" t="s">
        <v>436</v>
      </c>
      <c r="D127" s="14">
        <v>2</v>
      </c>
      <c r="E127" s="4"/>
      <c r="F127" s="4">
        <v>2</v>
      </c>
      <c r="G127" s="91"/>
      <c r="H127" s="5">
        <f>2*18.2</f>
        <v>36.4</v>
      </c>
      <c r="I127" s="94"/>
    </row>
    <row r="128" spans="1:9" ht="21" x14ac:dyDescent="0.35">
      <c r="A128" s="91"/>
      <c r="B128" s="91"/>
      <c r="C128" s="15" t="s">
        <v>437</v>
      </c>
      <c r="D128" s="14">
        <v>2</v>
      </c>
      <c r="E128" s="4"/>
      <c r="F128" s="4">
        <v>2</v>
      </c>
      <c r="G128" s="91"/>
      <c r="H128" s="5">
        <f>2*16.9</f>
        <v>33.799999999999997</v>
      </c>
      <c r="I128" s="94"/>
    </row>
    <row r="129" spans="1:9" ht="21" x14ac:dyDescent="0.35">
      <c r="A129" s="92"/>
      <c r="B129" s="92"/>
      <c r="C129" s="15" t="s">
        <v>438</v>
      </c>
      <c r="D129" s="14">
        <v>2</v>
      </c>
      <c r="E129" s="4"/>
      <c r="F129" s="4">
        <v>2</v>
      </c>
      <c r="G129" s="92"/>
      <c r="H129" s="5">
        <f>2*16.9</f>
        <v>33.799999999999997</v>
      </c>
      <c r="I129" s="95"/>
    </row>
    <row r="130" spans="1:9" ht="21" x14ac:dyDescent="0.35">
      <c r="A130" s="90" t="s">
        <v>629</v>
      </c>
      <c r="B130" s="90" t="s">
        <v>439</v>
      </c>
      <c r="C130" s="15" t="s">
        <v>440</v>
      </c>
      <c r="D130" s="14">
        <v>2</v>
      </c>
      <c r="E130" s="4"/>
      <c r="F130" s="4">
        <v>2</v>
      </c>
      <c r="G130" s="90" t="s">
        <v>14</v>
      </c>
      <c r="H130" s="5">
        <f>D130*45.7</f>
        <v>91.4</v>
      </c>
      <c r="I130" s="93">
        <v>45492</v>
      </c>
    </row>
    <row r="131" spans="1:9" ht="21" x14ac:dyDescent="0.35">
      <c r="A131" s="91"/>
      <c r="B131" s="91"/>
      <c r="C131" s="15" t="s">
        <v>441</v>
      </c>
      <c r="D131" s="14">
        <v>1</v>
      </c>
      <c r="E131" s="4"/>
      <c r="F131" s="4">
        <v>2</v>
      </c>
      <c r="G131" s="91"/>
      <c r="H131" s="5">
        <v>45.7</v>
      </c>
      <c r="I131" s="94"/>
    </row>
    <row r="132" spans="1:9" ht="21" x14ac:dyDescent="0.35">
      <c r="A132" s="91"/>
      <c r="B132" s="91"/>
      <c r="C132" s="15" t="s">
        <v>443</v>
      </c>
      <c r="D132" s="14">
        <v>1</v>
      </c>
      <c r="E132" s="4"/>
      <c r="F132" s="4">
        <v>2</v>
      </c>
      <c r="G132" s="91"/>
      <c r="H132" s="5">
        <v>45.7</v>
      </c>
      <c r="I132" s="94"/>
    </row>
    <row r="133" spans="1:9" ht="21" x14ac:dyDescent="0.35">
      <c r="A133" s="91"/>
      <c r="B133" s="91"/>
      <c r="C133" s="15" t="s">
        <v>444</v>
      </c>
      <c r="D133" s="14">
        <v>10</v>
      </c>
      <c r="E133" s="4"/>
      <c r="F133" s="4">
        <v>2</v>
      </c>
      <c r="G133" s="91"/>
      <c r="H133" s="5">
        <f>10*14.5</f>
        <v>145</v>
      </c>
      <c r="I133" s="94"/>
    </row>
    <row r="134" spans="1:9" ht="21" x14ac:dyDescent="0.35">
      <c r="A134" s="91"/>
      <c r="B134" s="91"/>
      <c r="C134" s="15" t="s">
        <v>445</v>
      </c>
      <c r="D134" s="14">
        <v>1</v>
      </c>
      <c r="E134" s="4"/>
      <c r="F134" s="4">
        <v>2</v>
      </c>
      <c r="G134" s="91"/>
      <c r="H134" s="5">
        <v>14.2</v>
      </c>
      <c r="I134" s="94"/>
    </row>
    <row r="135" spans="1:9" ht="21" x14ac:dyDescent="0.35">
      <c r="A135" s="91"/>
      <c r="B135" s="91"/>
      <c r="C135" s="15" t="s">
        <v>446</v>
      </c>
      <c r="D135" s="14">
        <v>1</v>
      </c>
      <c r="E135" s="4"/>
      <c r="F135" s="4">
        <v>2</v>
      </c>
      <c r="G135" s="91"/>
      <c r="H135" s="5">
        <v>14.5</v>
      </c>
      <c r="I135" s="94"/>
    </row>
    <row r="136" spans="1:9" ht="21" x14ac:dyDescent="0.35">
      <c r="A136" s="91"/>
      <c r="B136" s="91"/>
      <c r="C136" s="15" t="s">
        <v>447</v>
      </c>
      <c r="D136" s="14">
        <v>1</v>
      </c>
      <c r="E136" s="4"/>
      <c r="F136" s="4">
        <v>2</v>
      </c>
      <c r="G136" s="91"/>
      <c r="H136" s="5">
        <v>45.5</v>
      </c>
      <c r="I136" s="94"/>
    </row>
    <row r="137" spans="1:9" ht="21" x14ac:dyDescent="0.35">
      <c r="A137" s="91"/>
      <c r="B137" s="91"/>
      <c r="C137" s="15" t="s">
        <v>448</v>
      </c>
      <c r="D137" s="14">
        <v>6</v>
      </c>
      <c r="E137" s="4"/>
      <c r="F137" s="4">
        <v>2</v>
      </c>
      <c r="G137" s="91"/>
      <c r="H137" s="5">
        <f>55.5*6</f>
        <v>333</v>
      </c>
      <c r="I137" s="94"/>
    </row>
    <row r="138" spans="1:9" ht="21" x14ac:dyDescent="0.35">
      <c r="A138" s="91"/>
      <c r="B138" s="91"/>
      <c r="C138" s="15" t="s">
        <v>449</v>
      </c>
      <c r="D138" s="14">
        <v>2</v>
      </c>
      <c r="E138" s="4"/>
      <c r="F138" s="4">
        <v>2</v>
      </c>
      <c r="G138" s="91"/>
      <c r="H138" s="5">
        <f>46.3*2</f>
        <v>92.6</v>
      </c>
      <c r="I138" s="94"/>
    </row>
    <row r="139" spans="1:9" ht="21" x14ac:dyDescent="0.35">
      <c r="A139" s="91"/>
      <c r="B139" s="91"/>
      <c r="C139" s="15" t="s">
        <v>450</v>
      </c>
      <c r="D139" s="14">
        <v>2</v>
      </c>
      <c r="E139" s="4"/>
      <c r="F139" s="4">
        <v>2</v>
      </c>
      <c r="G139" s="91"/>
      <c r="H139" s="5">
        <f>2*44</f>
        <v>88</v>
      </c>
      <c r="I139" s="94"/>
    </row>
    <row r="140" spans="1:9" ht="21" x14ac:dyDescent="0.35">
      <c r="A140" s="91"/>
      <c r="B140" s="91"/>
      <c r="C140" s="15" t="s">
        <v>451</v>
      </c>
      <c r="D140" s="14">
        <v>2</v>
      </c>
      <c r="E140" s="4"/>
      <c r="F140" s="4">
        <v>2</v>
      </c>
      <c r="G140" s="91"/>
      <c r="H140" s="5">
        <f>2*53.4</f>
        <v>106.8</v>
      </c>
      <c r="I140" s="94"/>
    </row>
    <row r="141" spans="1:9" ht="21" x14ac:dyDescent="0.35">
      <c r="A141" s="91"/>
      <c r="B141" s="91"/>
      <c r="C141" s="15" t="s">
        <v>452</v>
      </c>
      <c r="D141" s="14">
        <v>2</v>
      </c>
      <c r="E141" s="4"/>
      <c r="F141" s="4">
        <v>2</v>
      </c>
      <c r="G141" s="91"/>
      <c r="H141" s="5">
        <f>2*35.3</f>
        <v>70.599999999999994</v>
      </c>
      <c r="I141" s="94"/>
    </row>
    <row r="142" spans="1:9" ht="21" x14ac:dyDescent="0.35">
      <c r="A142" s="91"/>
      <c r="B142" s="91"/>
      <c r="C142" s="15" t="s">
        <v>453</v>
      </c>
      <c r="D142" s="14">
        <v>21</v>
      </c>
      <c r="E142" s="4"/>
      <c r="F142" s="4">
        <v>2</v>
      </c>
      <c r="G142" s="91"/>
      <c r="H142" s="5">
        <f>21*10.1</f>
        <v>212.1</v>
      </c>
      <c r="I142" s="94"/>
    </row>
    <row r="143" spans="1:9" ht="21" x14ac:dyDescent="0.35">
      <c r="A143" s="91"/>
      <c r="B143" s="91"/>
      <c r="C143" s="15" t="s">
        <v>454</v>
      </c>
      <c r="D143" s="14">
        <v>1</v>
      </c>
      <c r="E143" s="4"/>
      <c r="F143" s="4">
        <v>2</v>
      </c>
      <c r="G143" s="91"/>
      <c r="H143" s="5">
        <f>45.5</f>
        <v>45.5</v>
      </c>
      <c r="I143" s="94"/>
    </row>
    <row r="144" spans="1:9" ht="21" x14ac:dyDescent="0.35">
      <c r="A144" s="92"/>
      <c r="B144" s="92"/>
      <c r="C144" s="15" t="s">
        <v>455</v>
      </c>
      <c r="D144" s="14">
        <v>13</v>
      </c>
      <c r="E144" s="4"/>
      <c r="F144" s="4">
        <v>2</v>
      </c>
      <c r="G144" s="92"/>
      <c r="H144" s="5">
        <f>13*14.5</f>
        <v>188.5</v>
      </c>
      <c r="I144" s="95"/>
    </row>
    <row r="145" spans="1:9" ht="21" x14ac:dyDescent="0.35">
      <c r="A145" s="90" t="s">
        <v>630</v>
      </c>
      <c r="B145" s="90" t="s">
        <v>456</v>
      </c>
      <c r="C145" s="15" t="s">
        <v>457</v>
      </c>
      <c r="D145" s="14">
        <v>1</v>
      </c>
      <c r="E145" s="4"/>
      <c r="F145" s="4">
        <v>2</v>
      </c>
      <c r="G145" s="90" t="s">
        <v>458</v>
      </c>
      <c r="H145" s="5">
        <v>97.1</v>
      </c>
      <c r="I145" s="93">
        <v>45492</v>
      </c>
    </row>
    <row r="146" spans="1:9" ht="21" x14ac:dyDescent="0.35">
      <c r="A146" s="91"/>
      <c r="B146" s="91"/>
      <c r="C146" s="15" t="s">
        <v>631</v>
      </c>
      <c r="D146" s="14">
        <v>14</v>
      </c>
      <c r="E146" s="4"/>
      <c r="F146" s="4">
        <v>2</v>
      </c>
      <c r="G146" s="91"/>
      <c r="H146" s="5">
        <f>14*19.3</f>
        <v>270.2</v>
      </c>
      <c r="I146" s="94"/>
    </row>
    <row r="147" spans="1:9" ht="21" x14ac:dyDescent="0.35">
      <c r="A147" s="92"/>
      <c r="B147" s="92"/>
      <c r="C147" s="15" t="s">
        <v>460</v>
      </c>
      <c r="D147" s="14">
        <v>1</v>
      </c>
      <c r="E147" s="4"/>
      <c r="F147" s="4">
        <v>2</v>
      </c>
      <c r="G147" s="92"/>
      <c r="H147" s="5">
        <v>24.5</v>
      </c>
      <c r="I147" s="95"/>
    </row>
    <row r="148" spans="1:9" ht="21" x14ac:dyDescent="0.35">
      <c r="A148" s="90" t="s">
        <v>632</v>
      </c>
      <c r="B148" s="90" t="s">
        <v>461</v>
      </c>
      <c r="C148" s="15" t="s">
        <v>462</v>
      </c>
      <c r="D148" s="14">
        <v>1</v>
      </c>
      <c r="E148" s="4"/>
      <c r="F148" s="4">
        <v>2</v>
      </c>
      <c r="G148" s="90" t="s">
        <v>463</v>
      </c>
      <c r="H148" s="5">
        <v>16.100000000000001</v>
      </c>
      <c r="I148" s="93">
        <v>45495</v>
      </c>
    </row>
    <row r="149" spans="1:9" ht="21" x14ac:dyDescent="0.35">
      <c r="A149" s="91"/>
      <c r="B149" s="91"/>
      <c r="C149" s="15" t="s">
        <v>464</v>
      </c>
      <c r="D149" s="14">
        <v>9</v>
      </c>
      <c r="E149" s="4"/>
      <c r="F149" s="4">
        <v>2</v>
      </c>
      <c r="G149" s="91"/>
      <c r="H149" s="5">
        <f>70.6*9</f>
        <v>635.4</v>
      </c>
      <c r="I149" s="94"/>
    </row>
    <row r="150" spans="1:9" ht="21" x14ac:dyDescent="0.35">
      <c r="A150" s="91"/>
      <c r="B150" s="91"/>
      <c r="C150" s="15" t="s">
        <v>465</v>
      </c>
      <c r="D150" s="14">
        <v>1</v>
      </c>
      <c r="E150" s="4"/>
      <c r="F150" s="4">
        <v>2</v>
      </c>
      <c r="G150" s="91"/>
      <c r="H150" s="5">
        <v>51.5</v>
      </c>
      <c r="I150" s="94"/>
    </row>
    <row r="151" spans="1:9" ht="21" x14ac:dyDescent="0.35">
      <c r="A151" s="91"/>
      <c r="B151" s="91"/>
      <c r="C151" s="15" t="s">
        <v>466</v>
      </c>
      <c r="D151" s="14">
        <v>1</v>
      </c>
      <c r="E151" s="4"/>
      <c r="F151" s="4">
        <v>2</v>
      </c>
      <c r="G151" s="91"/>
      <c r="H151" s="5">
        <v>73.099999999999994</v>
      </c>
      <c r="I151" s="94"/>
    </row>
    <row r="152" spans="1:9" ht="21" x14ac:dyDescent="0.35">
      <c r="A152" s="91"/>
      <c r="B152" s="91"/>
      <c r="C152" s="15" t="s">
        <v>467</v>
      </c>
      <c r="D152" s="14">
        <v>1</v>
      </c>
      <c r="E152" s="4"/>
      <c r="F152" s="4">
        <v>2</v>
      </c>
      <c r="G152" s="91"/>
      <c r="H152" s="5">
        <v>72.5</v>
      </c>
      <c r="I152" s="94"/>
    </row>
    <row r="153" spans="1:9" ht="21" x14ac:dyDescent="0.35">
      <c r="A153" s="91"/>
      <c r="B153" s="91"/>
      <c r="C153" s="15" t="s">
        <v>468</v>
      </c>
      <c r="D153" s="14">
        <v>1</v>
      </c>
      <c r="E153" s="4"/>
      <c r="F153" s="4">
        <v>2</v>
      </c>
      <c r="G153" s="91"/>
      <c r="H153" s="5">
        <v>70.599999999999994</v>
      </c>
      <c r="I153" s="94"/>
    </row>
    <row r="154" spans="1:9" ht="21" x14ac:dyDescent="0.35">
      <c r="A154" s="91"/>
      <c r="B154" s="91"/>
      <c r="C154" s="15" t="s">
        <v>469</v>
      </c>
      <c r="D154" s="14">
        <v>1</v>
      </c>
      <c r="E154" s="4"/>
      <c r="F154" s="4">
        <v>2</v>
      </c>
      <c r="G154" s="91"/>
      <c r="H154" s="5">
        <v>53.8</v>
      </c>
      <c r="I154" s="94"/>
    </row>
    <row r="155" spans="1:9" ht="21" x14ac:dyDescent="0.35">
      <c r="A155" s="91"/>
      <c r="B155" s="91"/>
      <c r="C155" s="15" t="s">
        <v>470</v>
      </c>
      <c r="D155" s="14">
        <v>1</v>
      </c>
      <c r="E155" s="4"/>
      <c r="F155" s="4">
        <v>2</v>
      </c>
      <c r="G155" s="91"/>
      <c r="H155" s="5">
        <v>70.599999999999994</v>
      </c>
      <c r="I155" s="94"/>
    </row>
    <row r="156" spans="1:9" ht="21" x14ac:dyDescent="0.35">
      <c r="A156" s="91"/>
      <c r="B156" s="91"/>
      <c r="C156" s="15" t="s">
        <v>471</v>
      </c>
      <c r="D156" s="14">
        <v>1</v>
      </c>
      <c r="E156" s="4"/>
      <c r="F156" s="4">
        <v>2</v>
      </c>
      <c r="G156" s="91"/>
      <c r="H156" s="5">
        <v>22.4</v>
      </c>
      <c r="I156" s="94"/>
    </row>
    <row r="157" spans="1:9" ht="21" x14ac:dyDescent="0.35">
      <c r="A157" s="91"/>
      <c r="B157" s="91"/>
      <c r="C157" s="15" t="s">
        <v>633</v>
      </c>
      <c r="D157" s="14">
        <v>1</v>
      </c>
      <c r="E157" s="4"/>
      <c r="F157" s="4">
        <v>2</v>
      </c>
      <c r="G157" s="91"/>
      <c r="H157" s="5">
        <v>21.5</v>
      </c>
      <c r="I157" s="94"/>
    </row>
    <row r="158" spans="1:9" ht="21" x14ac:dyDescent="0.35">
      <c r="A158" s="91"/>
      <c r="B158" s="91"/>
      <c r="C158" s="15" t="s">
        <v>473</v>
      </c>
      <c r="D158" s="14">
        <v>1</v>
      </c>
      <c r="E158" s="4"/>
      <c r="F158" s="4">
        <v>2</v>
      </c>
      <c r="G158" s="91"/>
      <c r="H158" s="5">
        <v>70.5</v>
      </c>
      <c r="I158" s="94"/>
    </row>
    <row r="159" spans="1:9" ht="21" x14ac:dyDescent="0.35">
      <c r="A159" s="92"/>
      <c r="B159" s="92"/>
      <c r="C159" s="15" t="s">
        <v>474</v>
      </c>
      <c r="D159" s="14">
        <v>1</v>
      </c>
      <c r="E159" s="4"/>
      <c r="F159" s="4">
        <v>2</v>
      </c>
      <c r="G159" s="92"/>
      <c r="H159" s="5">
        <v>71.400000000000006</v>
      </c>
      <c r="I159" s="95"/>
    </row>
    <row r="160" spans="1:9" ht="21" x14ac:dyDescent="0.25">
      <c r="A160" s="90" t="s">
        <v>634</v>
      </c>
      <c r="B160" s="90" t="s">
        <v>475</v>
      </c>
      <c r="C160" s="11" t="s">
        <v>476</v>
      </c>
      <c r="D160" s="11">
        <v>1</v>
      </c>
      <c r="E160" s="4"/>
      <c r="F160" s="4">
        <v>2</v>
      </c>
      <c r="G160" s="90" t="s">
        <v>477</v>
      </c>
      <c r="H160" s="10">
        <v>373</v>
      </c>
      <c r="I160" s="93">
        <v>45495</v>
      </c>
    </row>
    <row r="161" spans="1:9" ht="21" x14ac:dyDescent="0.25">
      <c r="A161" s="91"/>
      <c r="B161" s="91"/>
      <c r="C161" s="11" t="s">
        <v>478</v>
      </c>
      <c r="D161" s="11">
        <v>1</v>
      </c>
      <c r="E161" s="4"/>
      <c r="F161" s="4">
        <v>2</v>
      </c>
      <c r="G161" s="91"/>
      <c r="H161" s="10">
        <v>58.2</v>
      </c>
      <c r="I161" s="94"/>
    </row>
    <row r="162" spans="1:9" ht="21" x14ac:dyDescent="0.25">
      <c r="A162" s="91"/>
      <c r="B162" s="91"/>
      <c r="C162" s="11" t="s">
        <v>479</v>
      </c>
      <c r="D162" s="11">
        <v>2</v>
      </c>
      <c r="E162" s="4"/>
      <c r="F162" s="4">
        <v>2</v>
      </c>
      <c r="G162" s="91"/>
      <c r="H162" s="10">
        <v>14.6</v>
      </c>
      <c r="I162" s="94"/>
    </row>
    <row r="163" spans="1:9" ht="21" x14ac:dyDescent="0.25">
      <c r="A163" s="91"/>
      <c r="B163" s="91"/>
      <c r="C163" s="11" t="s">
        <v>480</v>
      </c>
      <c r="D163" s="11">
        <v>2</v>
      </c>
      <c r="E163" s="4"/>
      <c r="F163" s="4">
        <v>2</v>
      </c>
      <c r="G163" s="91"/>
      <c r="H163" s="10">
        <v>13.1</v>
      </c>
      <c r="I163" s="94"/>
    </row>
    <row r="164" spans="1:9" ht="21" x14ac:dyDescent="0.25">
      <c r="A164" s="91"/>
      <c r="B164" s="91"/>
      <c r="C164" s="11" t="s">
        <v>481</v>
      </c>
      <c r="D164" s="11">
        <v>8</v>
      </c>
      <c r="E164" s="4"/>
      <c r="F164" s="4">
        <v>2</v>
      </c>
      <c r="G164" s="91"/>
      <c r="H164" s="10">
        <v>0.4</v>
      </c>
      <c r="I164" s="94"/>
    </row>
    <row r="165" spans="1:9" ht="21" x14ac:dyDescent="0.25">
      <c r="A165" s="91"/>
      <c r="B165" s="91"/>
      <c r="C165" s="11" t="s">
        <v>482</v>
      </c>
      <c r="D165" s="11">
        <v>1</v>
      </c>
      <c r="E165" s="4"/>
      <c r="F165" s="4">
        <v>2</v>
      </c>
      <c r="G165" s="91"/>
      <c r="H165" s="10">
        <v>5.9</v>
      </c>
      <c r="I165" s="94"/>
    </row>
    <row r="166" spans="1:9" ht="21" x14ac:dyDescent="0.25">
      <c r="A166" s="91"/>
      <c r="B166" s="91"/>
      <c r="C166" s="11" t="s">
        <v>483</v>
      </c>
      <c r="D166" s="11">
        <v>2</v>
      </c>
      <c r="E166" s="4"/>
      <c r="F166" s="4">
        <v>2</v>
      </c>
      <c r="G166" s="91"/>
      <c r="H166" s="10">
        <v>13.1</v>
      </c>
      <c r="I166" s="94"/>
    </row>
    <row r="167" spans="1:9" ht="21" x14ac:dyDescent="0.25">
      <c r="A167" s="91"/>
      <c r="B167" s="91"/>
      <c r="C167" s="11" t="s">
        <v>484</v>
      </c>
      <c r="D167" s="11">
        <v>2</v>
      </c>
      <c r="E167" s="4"/>
      <c r="F167" s="4">
        <v>2</v>
      </c>
      <c r="G167" s="91"/>
      <c r="H167" s="10">
        <v>45.9</v>
      </c>
      <c r="I167" s="94"/>
    </row>
    <row r="168" spans="1:9" ht="21" x14ac:dyDescent="0.25">
      <c r="A168" s="91"/>
      <c r="B168" s="91"/>
      <c r="C168" s="11" t="s">
        <v>485</v>
      </c>
      <c r="D168" s="11">
        <v>1</v>
      </c>
      <c r="E168" s="4"/>
      <c r="F168" s="4">
        <v>2</v>
      </c>
      <c r="G168" s="91"/>
      <c r="H168" s="10">
        <v>52.3</v>
      </c>
      <c r="I168" s="94"/>
    </row>
    <row r="169" spans="1:9" ht="21" x14ac:dyDescent="0.25">
      <c r="A169" s="91"/>
      <c r="B169" s="91"/>
      <c r="C169" s="11" t="s">
        <v>486</v>
      </c>
      <c r="D169" s="11">
        <v>1</v>
      </c>
      <c r="E169" s="4"/>
      <c r="F169" s="4">
        <v>2</v>
      </c>
      <c r="G169" s="91"/>
      <c r="H169" s="10">
        <v>52.3</v>
      </c>
      <c r="I169" s="94"/>
    </row>
    <row r="170" spans="1:9" ht="21" x14ac:dyDescent="0.25">
      <c r="A170" s="91"/>
      <c r="B170" s="91"/>
      <c r="C170" s="11" t="s">
        <v>487</v>
      </c>
      <c r="D170" s="11">
        <v>1</v>
      </c>
      <c r="E170" s="4"/>
      <c r="F170" s="4">
        <v>2</v>
      </c>
      <c r="G170" s="91"/>
      <c r="H170" s="10">
        <v>6.3</v>
      </c>
      <c r="I170" s="94"/>
    </row>
    <row r="171" spans="1:9" ht="21" x14ac:dyDescent="0.25">
      <c r="A171" s="91"/>
      <c r="B171" s="91"/>
      <c r="C171" s="11" t="s">
        <v>488</v>
      </c>
      <c r="D171" s="11">
        <v>1</v>
      </c>
      <c r="E171" s="4"/>
      <c r="F171" s="4">
        <v>2</v>
      </c>
      <c r="G171" s="91"/>
      <c r="H171" s="10">
        <v>58.2</v>
      </c>
      <c r="I171" s="94"/>
    </row>
    <row r="172" spans="1:9" ht="21" x14ac:dyDescent="0.25">
      <c r="A172" s="91"/>
      <c r="B172" s="91"/>
      <c r="C172" s="11" t="s">
        <v>489</v>
      </c>
      <c r="D172" s="11">
        <v>2</v>
      </c>
      <c r="E172" s="4"/>
      <c r="F172" s="4">
        <v>2</v>
      </c>
      <c r="G172" s="91"/>
      <c r="H172" s="10">
        <v>15.2</v>
      </c>
      <c r="I172" s="94"/>
    </row>
    <row r="173" spans="1:9" ht="21" x14ac:dyDescent="0.25">
      <c r="A173" s="92"/>
      <c r="B173" s="92"/>
      <c r="C173" s="11" t="s">
        <v>490</v>
      </c>
      <c r="D173" s="11">
        <v>2</v>
      </c>
      <c r="E173" s="4"/>
      <c r="F173" s="4">
        <v>2</v>
      </c>
      <c r="G173" s="92"/>
      <c r="H173" s="10">
        <v>72</v>
      </c>
      <c r="I173" s="95"/>
    </row>
    <row r="174" spans="1:9" ht="21" x14ac:dyDescent="0.25">
      <c r="A174" s="90" t="s">
        <v>635</v>
      </c>
      <c r="B174" s="90" t="s">
        <v>491</v>
      </c>
      <c r="C174" s="11" t="s">
        <v>492</v>
      </c>
      <c r="D174" s="11">
        <v>1</v>
      </c>
      <c r="E174" s="4"/>
      <c r="F174" s="4">
        <v>2</v>
      </c>
      <c r="G174" s="90" t="s">
        <v>493</v>
      </c>
      <c r="H174" s="10">
        <v>301.89999999999998</v>
      </c>
      <c r="I174" s="93">
        <v>45495</v>
      </c>
    </row>
    <row r="175" spans="1:9" ht="21" x14ac:dyDescent="0.25">
      <c r="A175" s="91"/>
      <c r="B175" s="91"/>
      <c r="C175" s="11" t="s">
        <v>494</v>
      </c>
      <c r="D175" s="11">
        <v>1</v>
      </c>
      <c r="E175" s="4"/>
      <c r="F175" s="4">
        <v>2</v>
      </c>
      <c r="G175" s="91"/>
      <c r="H175" s="10" t="s">
        <v>636</v>
      </c>
      <c r="I175" s="94"/>
    </row>
    <row r="176" spans="1:9" ht="21" x14ac:dyDescent="0.25">
      <c r="A176" s="91"/>
      <c r="B176" s="91"/>
      <c r="C176" s="11" t="s">
        <v>495</v>
      </c>
      <c r="D176" s="11">
        <v>2</v>
      </c>
      <c r="E176" s="4"/>
      <c r="F176" s="4">
        <v>2</v>
      </c>
      <c r="G176" s="91"/>
      <c r="H176" s="10">
        <v>14.8</v>
      </c>
      <c r="I176" s="94"/>
    </row>
    <row r="177" spans="1:9" ht="21" x14ac:dyDescent="0.25">
      <c r="A177" s="91"/>
      <c r="B177" s="91"/>
      <c r="C177" s="11" t="s">
        <v>496</v>
      </c>
      <c r="D177" s="11">
        <v>2</v>
      </c>
      <c r="E177" s="4"/>
      <c r="F177" s="4">
        <v>2</v>
      </c>
      <c r="G177" s="91"/>
      <c r="H177" s="10">
        <v>14.2</v>
      </c>
      <c r="I177" s="94"/>
    </row>
    <row r="178" spans="1:9" ht="21" x14ac:dyDescent="0.25">
      <c r="A178" s="91"/>
      <c r="B178" s="91"/>
      <c r="C178" s="11" t="s">
        <v>497</v>
      </c>
      <c r="D178" s="11">
        <v>2</v>
      </c>
      <c r="E178" s="4"/>
      <c r="F178" s="4">
        <v>2</v>
      </c>
      <c r="G178" s="91"/>
      <c r="H178" s="10">
        <v>38.700000000000003</v>
      </c>
      <c r="I178" s="94"/>
    </row>
    <row r="179" spans="1:9" ht="21" x14ac:dyDescent="0.25">
      <c r="A179" s="91"/>
      <c r="B179" s="91"/>
      <c r="C179" s="11" t="s">
        <v>498</v>
      </c>
      <c r="D179" s="11">
        <v>1</v>
      </c>
      <c r="E179" s="4"/>
      <c r="F179" s="4">
        <v>2</v>
      </c>
      <c r="G179" s="91"/>
      <c r="H179" s="10">
        <v>45.1</v>
      </c>
      <c r="I179" s="94"/>
    </row>
    <row r="180" spans="1:9" ht="21" x14ac:dyDescent="0.25">
      <c r="A180" s="91"/>
      <c r="B180" s="91"/>
      <c r="C180" s="11" t="s">
        <v>499</v>
      </c>
      <c r="D180" s="11">
        <v>4</v>
      </c>
      <c r="E180" s="4"/>
      <c r="F180" s="4">
        <v>2</v>
      </c>
      <c r="G180" s="91"/>
      <c r="H180" s="10">
        <v>0.4</v>
      </c>
      <c r="I180" s="94"/>
    </row>
    <row r="181" spans="1:9" ht="21" x14ac:dyDescent="0.25">
      <c r="A181" s="91"/>
      <c r="B181" s="91"/>
      <c r="C181" s="11" t="s">
        <v>500</v>
      </c>
      <c r="D181" s="11">
        <v>1</v>
      </c>
      <c r="E181" s="4"/>
      <c r="F181" s="4">
        <v>2</v>
      </c>
      <c r="G181" s="91"/>
      <c r="H181" s="10">
        <v>8.1</v>
      </c>
      <c r="I181" s="94"/>
    </row>
    <row r="182" spans="1:9" ht="21" x14ac:dyDescent="0.25">
      <c r="A182" s="91"/>
      <c r="B182" s="91"/>
      <c r="C182" s="11" t="s">
        <v>501</v>
      </c>
      <c r="D182" s="11">
        <v>1</v>
      </c>
      <c r="E182" s="4"/>
      <c r="F182" s="4">
        <v>2</v>
      </c>
      <c r="G182" s="91"/>
      <c r="H182" s="10">
        <v>41.6</v>
      </c>
      <c r="I182" s="94"/>
    </row>
    <row r="183" spans="1:9" ht="21" x14ac:dyDescent="0.25">
      <c r="A183" s="91"/>
      <c r="B183" s="91"/>
      <c r="C183" s="11" t="s">
        <v>502</v>
      </c>
      <c r="D183" s="11">
        <v>1</v>
      </c>
      <c r="E183" s="4"/>
      <c r="F183" s="4">
        <v>2</v>
      </c>
      <c r="G183" s="91"/>
      <c r="H183" s="10">
        <v>41.6</v>
      </c>
      <c r="I183" s="94"/>
    </row>
    <row r="184" spans="1:9" ht="21" x14ac:dyDescent="0.25">
      <c r="A184" s="92"/>
      <c r="B184" s="92"/>
      <c r="C184" s="11" t="s">
        <v>503</v>
      </c>
      <c r="D184" s="11">
        <v>1</v>
      </c>
      <c r="E184" s="4"/>
      <c r="F184" s="4">
        <v>2</v>
      </c>
      <c r="G184" s="92"/>
      <c r="H184" s="10">
        <v>8.1</v>
      </c>
      <c r="I184" s="95"/>
    </row>
    <row r="185" spans="1:9" ht="21" x14ac:dyDescent="0.25">
      <c r="A185" s="90" t="s">
        <v>637</v>
      </c>
      <c r="B185" s="90" t="s">
        <v>504</v>
      </c>
      <c r="C185" s="11" t="s">
        <v>505</v>
      </c>
      <c r="D185" s="11">
        <v>1</v>
      </c>
      <c r="E185" s="4"/>
      <c r="F185" s="4">
        <v>2</v>
      </c>
      <c r="G185" s="90" t="s">
        <v>506</v>
      </c>
      <c r="H185" s="10">
        <v>301.89999999999998</v>
      </c>
      <c r="I185" s="93">
        <v>45495</v>
      </c>
    </row>
    <row r="186" spans="1:9" ht="21" x14ac:dyDescent="0.25">
      <c r="A186" s="91"/>
      <c r="B186" s="91"/>
      <c r="C186" s="11" t="s">
        <v>507</v>
      </c>
      <c r="D186" s="11">
        <v>1</v>
      </c>
      <c r="E186" s="4"/>
      <c r="F186" s="4">
        <v>2</v>
      </c>
      <c r="G186" s="91"/>
      <c r="H186" s="10">
        <v>301.89999999999998</v>
      </c>
      <c r="I186" s="94"/>
    </row>
    <row r="187" spans="1:9" ht="21" x14ac:dyDescent="0.25">
      <c r="A187" s="91"/>
      <c r="B187" s="91"/>
      <c r="C187" s="11" t="s">
        <v>508</v>
      </c>
      <c r="D187" s="11">
        <v>2</v>
      </c>
      <c r="E187" s="4"/>
      <c r="F187" s="4">
        <v>2</v>
      </c>
      <c r="G187" s="91"/>
      <c r="H187" s="10">
        <v>14.2</v>
      </c>
      <c r="I187" s="94"/>
    </row>
    <row r="188" spans="1:9" ht="21" x14ac:dyDescent="0.25">
      <c r="A188" s="91"/>
      <c r="B188" s="91"/>
      <c r="C188" s="11" t="s">
        <v>509</v>
      </c>
      <c r="D188" s="11">
        <v>2</v>
      </c>
      <c r="E188" s="4"/>
      <c r="F188" s="4">
        <v>2</v>
      </c>
      <c r="G188" s="91"/>
      <c r="H188" s="10">
        <v>13.7</v>
      </c>
      <c r="I188" s="94"/>
    </row>
    <row r="189" spans="1:9" ht="21" x14ac:dyDescent="0.25">
      <c r="A189" s="91"/>
      <c r="B189" s="91"/>
      <c r="C189" s="11" t="s">
        <v>510</v>
      </c>
      <c r="D189" s="11">
        <v>1</v>
      </c>
      <c r="E189" s="4"/>
      <c r="F189" s="4">
        <v>2</v>
      </c>
      <c r="G189" s="91"/>
      <c r="H189" s="10">
        <v>8.1</v>
      </c>
      <c r="I189" s="94"/>
    </row>
    <row r="190" spans="1:9" ht="21" x14ac:dyDescent="0.25">
      <c r="A190" s="91"/>
      <c r="B190" s="91"/>
      <c r="C190" s="11" t="s">
        <v>511</v>
      </c>
      <c r="D190" s="11">
        <v>2</v>
      </c>
      <c r="E190" s="4"/>
      <c r="F190" s="4">
        <v>2</v>
      </c>
      <c r="G190" s="91"/>
      <c r="H190" s="10">
        <v>38.700000000000003</v>
      </c>
      <c r="I190" s="94"/>
    </row>
    <row r="191" spans="1:9" ht="21" x14ac:dyDescent="0.25">
      <c r="A191" s="91"/>
      <c r="B191" s="91"/>
      <c r="C191" s="11" t="s">
        <v>512</v>
      </c>
      <c r="D191" s="11">
        <v>1</v>
      </c>
      <c r="E191" s="4"/>
      <c r="F191" s="4">
        <v>2</v>
      </c>
      <c r="G191" s="91"/>
      <c r="H191" s="10">
        <v>45.1</v>
      </c>
      <c r="I191" s="94"/>
    </row>
    <row r="192" spans="1:9" ht="21" x14ac:dyDescent="0.25">
      <c r="A192" s="91"/>
      <c r="B192" s="91"/>
      <c r="C192" s="11" t="s">
        <v>513</v>
      </c>
      <c r="D192" s="11">
        <v>1</v>
      </c>
      <c r="E192" s="4"/>
      <c r="F192" s="4">
        <v>2</v>
      </c>
      <c r="G192" s="91"/>
      <c r="H192" s="10">
        <v>8.1</v>
      </c>
      <c r="I192" s="94"/>
    </row>
    <row r="193" spans="1:9" ht="21" x14ac:dyDescent="0.25">
      <c r="A193" s="91"/>
      <c r="B193" s="91"/>
      <c r="C193" s="11" t="s">
        <v>514</v>
      </c>
      <c r="D193" s="11">
        <v>4</v>
      </c>
      <c r="E193" s="4"/>
      <c r="F193" s="4">
        <v>2</v>
      </c>
      <c r="G193" s="91"/>
      <c r="H193" s="10">
        <v>0.4</v>
      </c>
      <c r="I193" s="94"/>
    </row>
    <row r="194" spans="1:9" ht="21" x14ac:dyDescent="0.25">
      <c r="A194" s="91"/>
      <c r="B194" s="91"/>
      <c r="C194" s="11" t="s">
        <v>515</v>
      </c>
      <c r="D194" s="11">
        <v>1</v>
      </c>
      <c r="E194" s="4"/>
      <c r="F194" s="4">
        <v>2</v>
      </c>
      <c r="G194" s="91"/>
      <c r="H194" s="10">
        <v>41.6</v>
      </c>
      <c r="I194" s="94"/>
    </row>
    <row r="195" spans="1:9" ht="21" x14ac:dyDescent="0.25">
      <c r="A195" s="92"/>
      <c r="B195" s="92"/>
      <c r="C195" s="11" t="s">
        <v>516</v>
      </c>
      <c r="D195" s="11">
        <v>1</v>
      </c>
      <c r="E195" s="4"/>
      <c r="F195" s="4">
        <v>2</v>
      </c>
      <c r="G195" s="92"/>
      <c r="H195" s="10">
        <v>41.6</v>
      </c>
      <c r="I195" s="95"/>
    </row>
    <row r="196" spans="1:9" ht="21" x14ac:dyDescent="0.35">
      <c r="A196" s="7" t="s">
        <v>638</v>
      </c>
      <c r="B196" s="17" t="s">
        <v>517</v>
      </c>
      <c r="C196" s="18"/>
      <c r="D196" s="19"/>
      <c r="E196" s="7"/>
      <c r="F196" s="4">
        <v>2</v>
      </c>
      <c r="G196" s="7" t="s">
        <v>639</v>
      </c>
      <c r="H196" s="8">
        <v>139.27000000000001</v>
      </c>
      <c r="I196" s="9">
        <v>45469</v>
      </c>
    </row>
  </sheetData>
  <autoFilter ref="A1:I1" xr:uid="{DBFDB5CD-9A30-48B9-A718-161CDD2B872D}"/>
  <mergeCells count="70">
    <mergeCell ref="A25:A32"/>
    <mergeCell ref="B25:B32"/>
    <mergeCell ref="G25:G32"/>
    <mergeCell ref="I25:I32"/>
    <mergeCell ref="A33:A36"/>
    <mergeCell ref="B33:B36"/>
    <mergeCell ref="G33:G36"/>
    <mergeCell ref="I33:I36"/>
    <mergeCell ref="A38:A49"/>
    <mergeCell ref="B38:B49"/>
    <mergeCell ref="G38:G49"/>
    <mergeCell ref="I38:I49"/>
    <mergeCell ref="A50:A55"/>
    <mergeCell ref="B50:B55"/>
    <mergeCell ref="G50:G55"/>
    <mergeCell ref="I50:I55"/>
    <mergeCell ref="A56:A61"/>
    <mergeCell ref="B56:B61"/>
    <mergeCell ref="G56:G61"/>
    <mergeCell ref="I56:I61"/>
    <mergeCell ref="A62:A65"/>
    <mergeCell ref="B62:B65"/>
    <mergeCell ref="G62:G65"/>
    <mergeCell ref="I62:I65"/>
    <mergeCell ref="A66:A70"/>
    <mergeCell ref="B66:B70"/>
    <mergeCell ref="G66:G70"/>
    <mergeCell ref="I66:I70"/>
    <mergeCell ref="A71:A79"/>
    <mergeCell ref="B71:B79"/>
    <mergeCell ref="G71:G79"/>
    <mergeCell ref="I71:I79"/>
    <mergeCell ref="A100:A111"/>
    <mergeCell ref="B100:B111"/>
    <mergeCell ref="G100:G111"/>
    <mergeCell ref="I100:I111"/>
    <mergeCell ref="A112:A116"/>
    <mergeCell ref="B112:B116"/>
    <mergeCell ref="G112:G116"/>
    <mergeCell ref="I112:I115"/>
    <mergeCell ref="G117:G120"/>
    <mergeCell ref="I117:I120"/>
    <mergeCell ref="A123:A129"/>
    <mergeCell ref="B123:B129"/>
    <mergeCell ref="G123:G129"/>
    <mergeCell ref="I123:I129"/>
    <mergeCell ref="A130:A144"/>
    <mergeCell ref="B130:B144"/>
    <mergeCell ref="G130:G144"/>
    <mergeCell ref="I130:I144"/>
    <mergeCell ref="A145:A147"/>
    <mergeCell ref="B145:B147"/>
    <mergeCell ref="G145:G147"/>
    <mergeCell ref="I145:I147"/>
    <mergeCell ref="A148:A159"/>
    <mergeCell ref="B148:B159"/>
    <mergeCell ref="G148:G159"/>
    <mergeCell ref="I148:I159"/>
    <mergeCell ref="A160:A173"/>
    <mergeCell ref="B160:B173"/>
    <mergeCell ref="G160:G173"/>
    <mergeCell ref="I160:I173"/>
    <mergeCell ref="A174:A184"/>
    <mergeCell ref="B174:B184"/>
    <mergeCell ref="G174:G184"/>
    <mergeCell ref="I174:I184"/>
    <mergeCell ref="A185:A195"/>
    <mergeCell ref="B185:B195"/>
    <mergeCell ref="G185:G195"/>
    <mergeCell ref="I185:I1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FD6-6AF1-45F9-B7B5-B7BD4E514353}">
  <sheetPr>
    <pageSetUpPr fitToPage="1"/>
  </sheetPr>
  <dimension ref="A1:J143"/>
  <sheetViews>
    <sheetView zoomScale="70" zoomScaleNormal="70" workbookViewId="0">
      <pane ySplit="1" topLeftCell="A2" activePane="bottomLeft" state="frozen"/>
      <selection pane="bottomLeft" sqref="A1:XFD1"/>
    </sheetView>
  </sheetViews>
  <sheetFormatPr defaultColWidth="67.7109375" defaultRowHeight="15" x14ac:dyDescent="0.25"/>
  <cols>
    <col min="1" max="1" width="30" customWidth="1"/>
    <col min="2" max="2" width="32.140625" customWidth="1"/>
    <col min="3" max="3" width="38.85546875" customWidth="1"/>
    <col min="4" max="5" width="24.140625" customWidth="1"/>
    <col min="6" max="6" width="12.7109375" customWidth="1"/>
    <col min="8" max="8" width="40.140625" customWidth="1"/>
    <col min="9" max="9" width="46.7109375" customWidth="1"/>
    <col min="10" max="10" width="36.5703125" customWidth="1"/>
  </cols>
  <sheetData>
    <row r="1" spans="1:10" ht="69.75" x14ac:dyDescent="0.35">
      <c r="A1" s="64" t="s">
        <v>0</v>
      </c>
      <c r="B1" s="63" t="s">
        <v>1</v>
      </c>
      <c r="C1" s="63" t="s">
        <v>2</v>
      </c>
      <c r="D1" s="63" t="s">
        <v>3</v>
      </c>
      <c r="E1" s="64" t="s">
        <v>646</v>
      </c>
      <c r="F1" s="65" t="s">
        <v>4</v>
      </c>
      <c r="G1" s="63" t="s">
        <v>5</v>
      </c>
      <c r="H1" s="62" t="s">
        <v>6</v>
      </c>
      <c r="I1" s="63" t="s">
        <v>7</v>
      </c>
      <c r="J1" s="21"/>
    </row>
    <row r="2" spans="1:10" ht="23.25" x14ac:dyDescent="0.25">
      <c r="A2" s="22" t="s">
        <v>640</v>
      </c>
      <c r="B2" s="22" t="s">
        <v>15</v>
      </c>
      <c r="C2" s="23" t="s">
        <v>16</v>
      </c>
      <c r="D2" s="22">
        <v>1</v>
      </c>
      <c r="E2" s="22"/>
      <c r="F2" s="22" t="s">
        <v>8</v>
      </c>
      <c r="G2" s="23" t="s">
        <v>641</v>
      </c>
      <c r="H2" s="24">
        <v>1444.8</v>
      </c>
      <c r="I2" s="25">
        <v>45469</v>
      </c>
      <c r="J2" s="20" t="s">
        <v>18</v>
      </c>
    </row>
    <row r="3" spans="1:10" ht="23.25" x14ac:dyDescent="0.25">
      <c r="A3" s="22" t="s">
        <v>642</v>
      </c>
      <c r="B3" s="22" t="s">
        <v>19</v>
      </c>
      <c r="C3" s="23" t="s">
        <v>20</v>
      </c>
      <c r="D3" s="22">
        <v>1</v>
      </c>
      <c r="E3" s="22"/>
      <c r="F3" s="22"/>
      <c r="G3" s="23" t="s">
        <v>643</v>
      </c>
      <c r="H3" s="24">
        <v>1460.2</v>
      </c>
      <c r="I3" s="25">
        <v>45469</v>
      </c>
      <c r="J3" s="20" t="s">
        <v>18</v>
      </c>
    </row>
    <row r="4" spans="1:10" ht="23.25" x14ac:dyDescent="0.25">
      <c r="A4" s="80" t="s">
        <v>644</v>
      </c>
      <c r="B4" s="80" t="s">
        <v>21</v>
      </c>
      <c r="C4" s="23" t="s">
        <v>22</v>
      </c>
      <c r="D4" s="22">
        <v>1</v>
      </c>
      <c r="E4" s="22"/>
      <c r="F4" s="22"/>
      <c r="G4" s="70" t="s">
        <v>23</v>
      </c>
      <c r="H4" s="85">
        <v>3400</v>
      </c>
      <c r="I4" s="71">
        <v>45469</v>
      </c>
      <c r="J4" s="20" t="s">
        <v>18</v>
      </c>
    </row>
    <row r="5" spans="1:10" ht="21" customHeight="1" x14ac:dyDescent="0.25">
      <c r="A5" s="80"/>
      <c r="B5" s="80"/>
      <c r="C5" s="23" t="s">
        <v>24</v>
      </c>
      <c r="D5" s="22">
        <v>3</v>
      </c>
      <c r="E5" s="22"/>
      <c r="F5" s="22"/>
      <c r="G5" s="72"/>
      <c r="H5" s="86"/>
      <c r="I5" s="83"/>
      <c r="J5" s="20" t="s">
        <v>18</v>
      </c>
    </row>
    <row r="6" spans="1:10" ht="23.25" x14ac:dyDescent="0.25">
      <c r="A6" s="80"/>
      <c r="B6" s="80"/>
      <c r="C6" s="23" t="s">
        <v>25</v>
      </c>
      <c r="D6" s="22">
        <v>1</v>
      </c>
      <c r="E6" s="22"/>
      <c r="F6" s="22"/>
      <c r="G6" s="72"/>
      <c r="H6" s="86"/>
      <c r="I6" s="83"/>
      <c r="J6" s="20" t="s">
        <v>18</v>
      </c>
    </row>
    <row r="7" spans="1:10" ht="23.25" x14ac:dyDescent="0.25">
      <c r="A7" s="80"/>
      <c r="B7" s="80"/>
      <c r="C7" s="23" t="s">
        <v>26</v>
      </c>
      <c r="D7" s="22">
        <v>1</v>
      </c>
      <c r="E7" s="22"/>
      <c r="F7" s="22"/>
      <c r="G7" s="72"/>
      <c r="H7" s="86"/>
      <c r="I7" s="83"/>
      <c r="J7" s="20" t="s">
        <v>18</v>
      </c>
    </row>
    <row r="8" spans="1:10" ht="23.25" x14ac:dyDescent="0.25">
      <c r="A8" s="80"/>
      <c r="B8" s="80"/>
      <c r="C8" s="23" t="s">
        <v>27</v>
      </c>
      <c r="D8" s="22">
        <v>1</v>
      </c>
      <c r="E8" s="22"/>
      <c r="F8" s="22"/>
      <c r="G8" s="73"/>
      <c r="H8" s="87"/>
      <c r="I8" s="84"/>
      <c r="J8" s="20" t="s">
        <v>18</v>
      </c>
    </row>
    <row r="9" spans="1:10" ht="23.25" x14ac:dyDescent="0.25">
      <c r="A9" s="70" t="s">
        <v>531</v>
      </c>
      <c r="B9" s="70" t="s">
        <v>28</v>
      </c>
      <c r="C9" s="22" t="s">
        <v>29</v>
      </c>
      <c r="D9" s="22">
        <v>8</v>
      </c>
      <c r="E9" s="31"/>
      <c r="F9" s="80" t="s">
        <v>8</v>
      </c>
      <c r="G9" s="70" t="s">
        <v>30</v>
      </c>
      <c r="H9" s="42">
        <v>516.4</v>
      </c>
      <c r="I9" s="74">
        <v>45469</v>
      </c>
      <c r="J9" s="37" t="s">
        <v>18</v>
      </c>
    </row>
    <row r="10" spans="1:10" ht="23.25" x14ac:dyDescent="0.25">
      <c r="A10" s="70"/>
      <c r="B10" s="70"/>
      <c r="C10" s="22" t="s">
        <v>31</v>
      </c>
      <c r="D10" s="22">
        <v>8</v>
      </c>
      <c r="E10" s="28"/>
      <c r="F10" s="88"/>
      <c r="G10" s="70"/>
      <c r="H10" s="42">
        <v>516.55999999999995</v>
      </c>
      <c r="I10" s="74"/>
      <c r="J10" s="37" t="s">
        <v>18</v>
      </c>
    </row>
    <row r="11" spans="1:10" ht="23.25" x14ac:dyDescent="0.25">
      <c r="A11" s="70"/>
      <c r="B11" s="70"/>
      <c r="C11" s="23" t="s">
        <v>32</v>
      </c>
      <c r="D11" s="23">
        <v>1</v>
      </c>
      <c r="E11" s="33"/>
      <c r="F11" s="88"/>
      <c r="G11" s="70"/>
      <c r="H11" s="42">
        <v>56.1</v>
      </c>
      <c r="I11" s="74"/>
      <c r="J11" s="37" t="s">
        <v>18</v>
      </c>
    </row>
    <row r="12" spans="1:10" ht="23.25" x14ac:dyDescent="0.25">
      <c r="A12" s="70"/>
      <c r="B12" s="70"/>
      <c r="C12" s="23" t="s">
        <v>33</v>
      </c>
      <c r="D12" s="23">
        <v>1</v>
      </c>
      <c r="E12" s="33"/>
      <c r="F12" s="88"/>
      <c r="G12" s="70"/>
      <c r="H12" s="42">
        <v>50.8</v>
      </c>
      <c r="I12" s="74"/>
      <c r="J12" s="37" t="s">
        <v>18</v>
      </c>
    </row>
    <row r="13" spans="1:10" ht="23.25" x14ac:dyDescent="0.25">
      <c r="A13" s="70"/>
      <c r="B13" s="70"/>
      <c r="C13" s="23" t="s">
        <v>34</v>
      </c>
      <c r="D13" s="23">
        <v>1</v>
      </c>
      <c r="E13" s="33"/>
      <c r="F13" s="88"/>
      <c r="G13" s="70"/>
      <c r="H13" s="42">
        <v>51.32</v>
      </c>
      <c r="I13" s="74"/>
      <c r="J13" s="37" t="s">
        <v>18</v>
      </c>
    </row>
    <row r="14" spans="1:10" ht="23.25" x14ac:dyDescent="0.25">
      <c r="A14" s="70"/>
      <c r="B14" s="70"/>
      <c r="C14" s="23" t="s">
        <v>35</v>
      </c>
      <c r="D14" s="23">
        <v>1</v>
      </c>
      <c r="E14" s="33"/>
      <c r="F14" s="88"/>
      <c r="G14" s="70"/>
      <c r="H14" s="42">
        <v>51.32</v>
      </c>
      <c r="I14" s="74"/>
      <c r="J14" s="37" t="s">
        <v>18</v>
      </c>
    </row>
    <row r="15" spans="1:10" ht="23.25" x14ac:dyDescent="0.25">
      <c r="A15" s="70"/>
      <c r="B15" s="70"/>
      <c r="C15" s="23" t="s">
        <v>36</v>
      </c>
      <c r="D15" s="23">
        <v>1</v>
      </c>
      <c r="E15" s="33"/>
      <c r="F15" s="88"/>
      <c r="G15" s="70"/>
      <c r="H15" s="42">
        <v>49.8</v>
      </c>
      <c r="I15" s="74"/>
      <c r="J15" s="37" t="s">
        <v>18</v>
      </c>
    </row>
    <row r="16" spans="1:10" ht="23.25" x14ac:dyDescent="0.25">
      <c r="A16" s="70"/>
      <c r="B16" s="70"/>
      <c r="C16" s="23" t="s">
        <v>37</v>
      </c>
      <c r="D16" s="23">
        <v>1</v>
      </c>
      <c r="E16" s="33"/>
      <c r="F16" s="88"/>
      <c r="G16" s="70"/>
      <c r="H16" s="42">
        <v>54.13</v>
      </c>
      <c r="I16" s="74"/>
      <c r="J16" s="37" t="s">
        <v>18</v>
      </c>
    </row>
    <row r="17" spans="1:10" ht="23.25" x14ac:dyDescent="0.25">
      <c r="A17" s="70"/>
      <c r="B17" s="70"/>
      <c r="C17" s="23" t="s">
        <v>38</v>
      </c>
      <c r="D17" s="23">
        <v>1</v>
      </c>
      <c r="E17" s="33"/>
      <c r="F17" s="88"/>
      <c r="G17" s="70"/>
      <c r="H17" s="42">
        <v>56.59</v>
      </c>
      <c r="I17" s="74"/>
      <c r="J17" s="37" t="s">
        <v>18</v>
      </c>
    </row>
    <row r="18" spans="1:10" ht="23.25" x14ac:dyDescent="0.25">
      <c r="A18" s="70"/>
      <c r="B18" s="70"/>
      <c r="C18" s="23" t="s">
        <v>39</v>
      </c>
      <c r="D18" s="23">
        <v>1</v>
      </c>
      <c r="E18" s="33"/>
      <c r="F18" s="88"/>
      <c r="G18" s="70"/>
      <c r="H18" s="42">
        <v>50.06</v>
      </c>
      <c r="I18" s="74"/>
      <c r="J18" s="37" t="s">
        <v>18</v>
      </c>
    </row>
    <row r="19" spans="1:10" ht="23.25" x14ac:dyDescent="0.25">
      <c r="A19" s="70"/>
      <c r="B19" s="70"/>
      <c r="C19" s="23" t="s">
        <v>40</v>
      </c>
      <c r="D19" s="23">
        <v>1</v>
      </c>
      <c r="E19" s="33"/>
      <c r="F19" s="88"/>
      <c r="G19" s="70"/>
      <c r="H19" s="42">
        <v>56.97</v>
      </c>
      <c r="I19" s="74"/>
      <c r="J19" s="37" t="s">
        <v>18</v>
      </c>
    </row>
    <row r="20" spans="1:10" ht="23.25" x14ac:dyDescent="0.25">
      <c r="A20" s="70"/>
      <c r="B20" s="70"/>
      <c r="C20" s="23" t="s">
        <v>41</v>
      </c>
      <c r="D20" s="23">
        <v>1</v>
      </c>
      <c r="E20" s="33"/>
      <c r="F20" s="88"/>
      <c r="G20" s="70"/>
      <c r="H20" s="42">
        <v>50.06</v>
      </c>
      <c r="I20" s="74"/>
      <c r="J20" s="37" t="s">
        <v>18</v>
      </c>
    </row>
    <row r="21" spans="1:10" ht="23.25" x14ac:dyDescent="0.25">
      <c r="A21" s="70"/>
      <c r="B21" s="70"/>
      <c r="C21" s="23" t="s">
        <v>42</v>
      </c>
      <c r="D21" s="23">
        <v>1</v>
      </c>
      <c r="E21" s="33"/>
      <c r="F21" s="88"/>
      <c r="G21" s="70"/>
      <c r="H21" s="42">
        <v>51.32</v>
      </c>
      <c r="I21" s="74"/>
      <c r="J21" s="37" t="s">
        <v>18</v>
      </c>
    </row>
    <row r="22" spans="1:10" ht="23.25" x14ac:dyDescent="0.25">
      <c r="A22" s="70"/>
      <c r="B22" s="70"/>
      <c r="C22" s="23" t="s">
        <v>43</v>
      </c>
      <c r="D22" s="23">
        <v>1</v>
      </c>
      <c r="E22" s="33"/>
      <c r="F22" s="88"/>
      <c r="G22" s="70"/>
      <c r="H22" s="42">
        <v>49.8</v>
      </c>
      <c r="I22" s="74"/>
      <c r="J22" s="37" t="s">
        <v>18</v>
      </c>
    </row>
    <row r="23" spans="1:10" ht="23.25" x14ac:dyDescent="0.25">
      <c r="A23" s="70"/>
      <c r="B23" s="70"/>
      <c r="C23" s="23" t="s">
        <v>44</v>
      </c>
      <c r="D23" s="23">
        <v>1</v>
      </c>
      <c r="E23" s="33"/>
      <c r="F23" s="88"/>
      <c r="G23" s="70"/>
      <c r="H23" s="42">
        <v>51.32</v>
      </c>
      <c r="I23" s="74"/>
      <c r="J23" s="37" t="s">
        <v>18</v>
      </c>
    </row>
    <row r="24" spans="1:10" ht="23.25" x14ac:dyDescent="0.25">
      <c r="A24" s="70"/>
      <c r="B24" s="70"/>
      <c r="C24" s="23" t="s">
        <v>45</v>
      </c>
      <c r="D24" s="23">
        <v>1</v>
      </c>
      <c r="E24" s="33"/>
      <c r="F24" s="88"/>
      <c r="G24" s="70"/>
      <c r="H24" s="42">
        <v>51.19</v>
      </c>
      <c r="I24" s="74"/>
      <c r="J24" s="37" t="s">
        <v>18</v>
      </c>
    </row>
    <row r="25" spans="1:10" ht="23.25" x14ac:dyDescent="0.25">
      <c r="A25" s="70"/>
      <c r="B25" s="70"/>
      <c r="C25" s="23" t="s">
        <v>46</v>
      </c>
      <c r="D25" s="23">
        <v>1</v>
      </c>
      <c r="E25" s="33"/>
      <c r="F25" s="88"/>
      <c r="G25" s="70"/>
      <c r="H25" s="42">
        <v>54.13</v>
      </c>
      <c r="I25" s="74"/>
      <c r="J25" s="37" t="s">
        <v>18</v>
      </c>
    </row>
    <row r="26" spans="1:10" ht="23.25" x14ac:dyDescent="0.25">
      <c r="A26" s="70"/>
      <c r="B26" s="70"/>
      <c r="C26" s="23" t="s">
        <v>47</v>
      </c>
      <c r="D26" s="23">
        <v>1</v>
      </c>
      <c r="E26" s="33"/>
      <c r="F26" s="88"/>
      <c r="G26" s="70"/>
      <c r="H26" s="42">
        <v>56.97</v>
      </c>
      <c r="I26" s="74"/>
      <c r="J26" s="37" t="s">
        <v>18</v>
      </c>
    </row>
    <row r="27" spans="1:10" ht="23.25" x14ac:dyDescent="0.25">
      <c r="A27" s="70"/>
      <c r="B27" s="70"/>
      <c r="C27" s="23" t="s">
        <v>48</v>
      </c>
      <c r="D27" s="23">
        <v>1</v>
      </c>
      <c r="E27" s="33"/>
      <c r="F27" s="88"/>
      <c r="G27" s="70"/>
      <c r="H27" s="42">
        <v>64.33</v>
      </c>
      <c r="I27" s="74"/>
      <c r="J27" s="37" t="s">
        <v>18</v>
      </c>
    </row>
    <row r="28" spans="1:10" ht="23.25" x14ac:dyDescent="0.25">
      <c r="A28" s="70"/>
      <c r="B28" s="70"/>
      <c r="C28" s="23" t="s">
        <v>49</v>
      </c>
      <c r="D28" s="23">
        <v>1</v>
      </c>
      <c r="E28" s="33"/>
      <c r="F28" s="88"/>
      <c r="G28" s="70"/>
      <c r="H28" s="42">
        <v>64.34</v>
      </c>
      <c r="I28" s="74"/>
      <c r="J28" s="37" t="s">
        <v>18</v>
      </c>
    </row>
    <row r="29" spans="1:10" ht="23.25" x14ac:dyDescent="0.25">
      <c r="A29" s="70"/>
      <c r="B29" s="70"/>
      <c r="C29" s="23" t="s">
        <v>50</v>
      </c>
      <c r="D29" s="23">
        <v>1</v>
      </c>
      <c r="E29" s="33"/>
      <c r="F29" s="88"/>
      <c r="G29" s="70"/>
      <c r="H29" s="42">
        <v>117.6</v>
      </c>
      <c r="I29" s="74"/>
      <c r="J29" s="37" t="s">
        <v>18</v>
      </c>
    </row>
    <row r="30" spans="1:10" ht="23.25" x14ac:dyDescent="0.25">
      <c r="A30" s="70"/>
      <c r="B30" s="70"/>
      <c r="C30" s="23" t="s">
        <v>51</v>
      </c>
      <c r="D30" s="23">
        <v>1</v>
      </c>
      <c r="E30" s="56"/>
      <c r="F30" s="89"/>
      <c r="G30" s="70"/>
      <c r="H30" s="42">
        <v>117.6</v>
      </c>
      <c r="I30" s="74"/>
      <c r="J30" s="37" t="s">
        <v>18</v>
      </c>
    </row>
    <row r="31" spans="1:10" ht="23.25" x14ac:dyDescent="0.25">
      <c r="A31" s="80" t="s">
        <v>549</v>
      </c>
      <c r="B31" s="80" t="s">
        <v>52</v>
      </c>
      <c r="C31" s="23" t="s">
        <v>53</v>
      </c>
      <c r="D31" s="22">
        <v>7</v>
      </c>
      <c r="E31" s="31"/>
      <c r="F31" s="80" t="s">
        <v>8</v>
      </c>
      <c r="G31" s="70" t="s">
        <v>54</v>
      </c>
      <c r="H31" s="24">
        <v>46.129999999999995</v>
      </c>
      <c r="I31" s="71">
        <v>45469</v>
      </c>
      <c r="J31" s="20" t="s">
        <v>18</v>
      </c>
    </row>
    <row r="32" spans="1:10" ht="23.25" x14ac:dyDescent="0.25">
      <c r="A32" s="80"/>
      <c r="B32" s="80"/>
      <c r="C32" s="23" t="s">
        <v>55</v>
      </c>
      <c r="D32" s="22">
        <v>1</v>
      </c>
      <c r="E32" s="31"/>
      <c r="F32" s="80"/>
      <c r="G32" s="70"/>
      <c r="H32" s="24">
        <v>6.59</v>
      </c>
      <c r="I32" s="71"/>
      <c r="J32" s="20" t="s">
        <v>18</v>
      </c>
    </row>
    <row r="33" spans="1:10" ht="23.25" x14ac:dyDescent="0.25">
      <c r="A33" s="80"/>
      <c r="B33" s="80"/>
      <c r="C33" s="23" t="s">
        <v>56</v>
      </c>
      <c r="D33" s="22">
        <v>8</v>
      </c>
      <c r="E33" s="31"/>
      <c r="F33" s="80"/>
      <c r="G33" s="70"/>
      <c r="H33" s="24">
        <v>18.32</v>
      </c>
      <c r="I33" s="71"/>
      <c r="J33" s="20" t="s">
        <v>18</v>
      </c>
    </row>
    <row r="34" spans="1:10" ht="23.25" x14ac:dyDescent="0.25">
      <c r="A34" s="80"/>
      <c r="B34" s="80"/>
      <c r="C34" s="23" t="s">
        <v>57</v>
      </c>
      <c r="D34" s="22">
        <v>1</v>
      </c>
      <c r="E34" s="31"/>
      <c r="F34" s="80"/>
      <c r="G34" s="70"/>
      <c r="H34" s="24">
        <v>79.569999999999993</v>
      </c>
      <c r="I34" s="71"/>
      <c r="J34" s="20" t="s">
        <v>18</v>
      </c>
    </row>
    <row r="35" spans="1:10" ht="23.25" x14ac:dyDescent="0.25">
      <c r="A35" s="80"/>
      <c r="B35" s="80"/>
      <c r="C35" s="23" t="s">
        <v>58</v>
      </c>
      <c r="D35" s="22">
        <v>3</v>
      </c>
      <c r="E35" s="31"/>
      <c r="F35" s="80"/>
      <c r="G35" s="70"/>
      <c r="H35" s="24">
        <v>220.38</v>
      </c>
      <c r="I35" s="71"/>
      <c r="J35" s="20" t="s">
        <v>18</v>
      </c>
    </row>
    <row r="36" spans="1:10" ht="23.25" x14ac:dyDescent="0.25">
      <c r="A36" s="80"/>
      <c r="B36" s="80"/>
      <c r="C36" s="23" t="s">
        <v>59</v>
      </c>
      <c r="D36" s="22">
        <v>1</v>
      </c>
      <c r="E36" s="31"/>
      <c r="F36" s="80"/>
      <c r="G36" s="70"/>
      <c r="H36" s="24">
        <v>77.61</v>
      </c>
      <c r="I36" s="71"/>
      <c r="J36" s="20" t="s">
        <v>18</v>
      </c>
    </row>
    <row r="37" spans="1:10" ht="23.25" x14ac:dyDescent="0.25">
      <c r="A37" s="80"/>
      <c r="B37" s="80"/>
      <c r="C37" s="23" t="s">
        <v>60</v>
      </c>
      <c r="D37" s="22">
        <v>1</v>
      </c>
      <c r="E37" s="31"/>
      <c r="F37" s="80"/>
      <c r="G37" s="70"/>
      <c r="H37" s="24">
        <v>74.5</v>
      </c>
      <c r="I37" s="71"/>
      <c r="J37" s="20" t="s">
        <v>18</v>
      </c>
    </row>
    <row r="38" spans="1:10" ht="23.25" x14ac:dyDescent="0.25">
      <c r="A38" s="80"/>
      <c r="B38" s="80"/>
      <c r="C38" s="23" t="s">
        <v>61</v>
      </c>
      <c r="D38" s="22">
        <v>3</v>
      </c>
      <c r="E38" s="31"/>
      <c r="F38" s="80"/>
      <c r="G38" s="70"/>
      <c r="H38" s="24">
        <f>62.3*3</f>
        <v>186.89999999999998</v>
      </c>
      <c r="I38" s="71"/>
      <c r="J38" s="20" t="s">
        <v>18</v>
      </c>
    </row>
    <row r="39" spans="1:10" ht="23.25" x14ac:dyDescent="0.25">
      <c r="A39" s="80"/>
      <c r="B39" s="80"/>
      <c r="C39" s="23" t="s">
        <v>62</v>
      </c>
      <c r="D39" s="22">
        <v>1</v>
      </c>
      <c r="E39" s="31"/>
      <c r="F39" s="80"/>
      <c r="G39" s="70"/>
      <c r="H39" s="24">
        <v>62.63</v>
      </c>
      <c r="I39" s="71"/>
      <c r="J39" s="20" t="s">
        <v>18</v>
      </c>
    </row>
    <row r="40" spans="1:10" ht="23.25" x14ac:dyDescent="0.25">
      <c r="A40" s="80"/>
      <c r="B40" s="80"/>
      <c r="C40" s="23" t="s">
        <v>63</v>
      </c>
      <c r="D40" s="22">
        <v>2</v>
      </c>
      <c r="E40" s="31"/>
      <c r="F40" s="80"/>
      <c r="G40" s="70"/>
      <c r="H40" s="24">
        <v>149.69999999999999</v>
      </c>
      <c r="I40" s="71"/>
      <c r="J40" s="20" t="s">
        <v>18</v>
      </c>
    </row>
    <row r="41" spans="1:10" ht="23.25" x14ac:dyDescent="0.25">
      <c r="A41" s="80"/>
      <c r="B41" s="80"/>
      <c r="C41" s="23" t="s">
        <v>64</v>
      </c>
      <c r="D41" s="22">
        <v>2</v>
      </c>
      <c r="E41" s="31"/>
      <c r="F41" s="80"/>
      <c r="G41" s="70"/>
      <c r="H41" s="24">
        <v>144.02000000000001</v>
      </c>
      <c r="I41" s="71"/>
      <c r="J41" s="20" t="s">
        <v>18</v>
      </c>
    </row>
    <row r="42" spans="1:10" ht="23.25" x14ac:dyDescent="0.25">
      <c r="A42" s="80"/>
      <c r="B42" s="80"/>
      <c r="C42" s="23" t="s">
        <v>65</v>
      </c>
      <c r="D42" s="22">
        <v>2</v>
      </c>
      <c r="E42" s="31"/>
      <c r="F42" s="80"/>
      <c r="G42" s="70"/>
      <c r="H42" s="24">
        <v>149</v>
      </c>
      <c r="I42" s="71"/>
      <c r="J42" s="20" t="s">
        <v>18</v>
      </c>
    </row>
    <row r="43" spans="1:10" ht="23.25" x14ac:dyDescent="0.25">
      <c r="A43" s="80"/>
      <c r="B43" s="80"/>
      <c r="C43" s="23" t="s">
        <v>66</v>
      </c>
      <c r="D43" s="22">
        <v>4</v>
      </c>
      <c r="E43" s="31"/>
      <c r="F43" s="80"/>
      <c r="G43" s="70"/>
      <c r="H43" s="24">
        <v>250.52</v>
      </c>
      <c r="I43" s="71"/>
      <c r="J43" s="20" t="s">
        <v>18</v>
      </c>
    </row>
    <row r="44" spans="1:10" ht="23.25" x14ac:dyDescent="0.25">
      <c r="A44" s="80" t="s">
        <v>552</v>
      </c>
      <c r="B44" s="80" t="s">
        <v>67</v>
      </c>
      <c r="C44" s="23" t="s">
        <v>68</v>
      </c>
      <c r="D44" s="22">
        <v>1</v>
      </c>
      <c r="E44" s="31"/>
      <c r="F44" s="80" t="s">
        <v>8</v>
      </c>
      <c r="G44" s="70" t="s">
        <v>69</v>
      </c>
      <c r="H44" s="24">
        <v>56</v>
      </c>
      <c r="I44" s="71">
        <v>45469</v>
      </c>
      <c r="J44" s="20" t="s">
        <v>18</v>
      </c>
    </row>
    <row r="45" spans="1:10" ht="23.25" x14ac:dyDescent="0.25">
      <c r="A45" s="80"/>
      <c r="B45" s="80"/>
      <c r="C45" s="23" t="s">
        <v>70</v>
      </c>
      <c r="D45" s="22">
        <v>1</v>
      </c>
      <c r="E45" s="28"/>
      <c r="F45" s="88"/>
      <c r="G45" s="72"/>
      <c r="H45" s="24">
        <v>56.1</v>
      </c>
      <c r="I45" s="83"/>
      <c r="J45" s="20" t="s">
        <v>18</v>
      </c>
    </row>
    <row r="46" spans="1:10" ht="23.25" x14ac:dyDescent="0.25">
      <c r="A46" s="80"/>
      <c r="B46" s="80"/>
      <c r="C46" s="23" t="s">
        <v>71</v>
      </c>
      <c r="D46" s="22">
        <v>1</v>
      </c>
      <c r="E46" s="28"/>
      <c r="F46" s="88"/>
      <c r="G46" s="72"/>
      <c r="H46" s="24">
        <v>62.3</v>
      </c>
      <c r="I46" s="83"/>
      <c r="J46" s="20" t="s">
        <v>18</v>
      </c>
    </row>
    <row r="47" spans="1:10" ht="23.25" x14ac:dyDescent="0.25">
      <c r="A47" s="80"/>
      <c r="B47" s="80"/>
      <c r="C47" s="23" t="s">
        <v>72</v>
      </c>
      <c r="D47" s="22">
        <v>1</v>
      </c>
      <c r="E47" s="28"/>
      <c r="F47" s="88"/>
      <c r="G47" s="72"/>
      <c r="H47" s="24">
        <v>62.3</v>
      </c>
      <c r="I47" s="83"/>
      <c r="J47" s="20" t="s">
        <v>18</v>
      </c>
    </row>
    <row r="48" spans="1:10" ht="23.25" x14ac:dyDescent="0.25">
      <c r="A48" s="31"/>
      <c r="B48" s="31"/>
      <c r="C48" s="23" t="s">
        <v>645</v>
      </c>
      <c r="D48" s="22">
        <v>1</v>
      </c>
      <c r="E48" s="61"/>
      <c r="F48" s="89"/>
      <c r="G48" s="73"/>
      <c r="H48" s="24">
        <v>62.9</v>
      </c>
      <c r="I48" s="84"/>
      <c r="J48" s="20"/>
    </row>
    <row r="49" spans="1:10" ht="23.25" x14ac:dyDescent="0.25">
      <c r="A49" s="22" t="s">
        <v>560</v>
      </c>
      <c r="B49" s="22" t="s">
        <v>73</v>
      </c>
      <c r="C49" s="23"/>
      <c r="D49" s="22"/>
      <c r="E49" s="22"/>
      <c r="F49" s="22"/>
      <c r="G49" s="23" t="s">
        <v>74</v>
      </c>
      <c r="H49" s="24" t="s">
        <v>75</v>
      </c>
      <c r="I49" s="25">
        <v>45433</v>
      </c>
      <c r="J49" s="20" t="s">
        <v>18</v>
      </c>
    </row>
    <row r="50" spans="1:10" ht="23.25" x14ac:dyDescent="0.25">
      <c r="A50" s="22" t="s">
        <v>562</v>
      </c>
      <c r="B50" s="22" t="s">
        <v>76</v>
      </c>
      <c r="C50" s="23" t="s">
        <v>77</v>
      </c>
      <c r="D50" s="22">
        <v>1</v>
      </c>
      <c r="E50" s="22"/>
      <c r="F50" s="22" t="s">
        <v>8</v>
      </c>
      <c r="G50" s="23" t="s">
        <v>78</v>
      </c>
      <c r="H50" s="24">
        <v>1288.7</v>
      </c>
      <c r="I50" s="25">
        <v>45475</v>
      </c>
      <c r="J50" s="20" t="s">
        <v>18</v>
      </c>
    </row>
    <row r="51" spans="1:10" ht="23.25" x14ac:dyDescent="0.25">
      <c r="A51" s="22" t="s">
        <v>564</v>
      </c>
      <c r="B51" s="22" t="s">
        <v>79</v>
      </c>
      <c r="C51" s="23" t="s">
        <v>80</v>
      </c>
      <c r="D51" s="22">
        <v>1</v>
      </c>
      <c r="E51" s="22"/>
      <c r="F51" s="22"/>
      <c r="G51" s="23" t="s">
        <v>81</v>
      </c>
      <c r="H51" s="24">
        <v>772.5</v>
      </c>
      <c r="I51" s="25">
        <v>45469</v>
      </c>
      <c r="J51" s="20" t="s">
        <v>18</v>
      </c>
    </row>
    <row r="52" spans="1:10" ht="23.25" x14ac:dyDescent="0.25">
      <c r="A52" s="22" t="s">
        <v>567</v>
      </c>
      <c r="B52" s="22" t="s">
        <v>82</v>
      </c>
      <c r="C52" s="23" t="s">
        <v>83</v>
      </c>
      <c r="D52" s="22">
        <v>1</v>
      </c>
      <c r="E52" s="22"/>
      <c r="F52" s="22"/>
      <c r="G52" s="23" t="s">
        <v>84</v>
      </c>
      <c r="H52" s="24">
        <v>772.5</v>
      </c>
      <c r="I52" s="25">
        <v>45469</v>
      </c>
      <c r="J52" s="20" t="s">
        <v>18</v>
      </c>
    </row>
    <row r="53" spans="1:10" ht="23.25" x14ac:dyDescent="0.25">
      <c r="A53" s="22" t="s">
        <v>570</v>
      </c>
      <c r="B53" s="22" t="s">
        <v>85</v>
      </c>
      <c r="C53" s="23" t="s">
        <v>86</v>
      </c>
      <c r="D53" s="22">
        <v>1</v>
      </c>
      <c r="E53" s="22"/>
      <c r="F53" s="22"/>
      <c r="G53" s="23" t="s">
        <v>87</v>
      </c>
      <c r="H53" s="24">
        <v>781.8</v>
      </c>
      <c r="I53" s="25">
        <v>45469</v>
      </c>
      <c r="J53" s="20" t="s">
        <v>18</v>
      </c>
    </row>
    <row r="54" spans="1:10" ht="23.25" x14ac:dyDescent="0.35">
      <c r="A54" s="22" t="s">
        <v>573</v>
      </c>
      <c r="B54" s="22" t="s">
        <v>88</v>
      </c>
      <c r="C54" s="26" t="s">
        <v>89</v>
      </c>
      <c r="D54" s="27">
        <v>1</v>
      </c>
      <c r="E54" s="27"/>
      <c r="F54" s="22"/>
      <c r="G54" s="23" t="s">
        <v>90</v>
      </c>
      <c r="H54" s="24">
        <v>781.8</v>
      </c>
      <c r="I54" s="25">
        <v>45469</v>
      </c>
      <c r="J54" s="20" t="s">
        <v>18</v>
      </c>
    </row>
    <row r="55" spans="1:10" ht="23.25" x14ac:dyDescent="0.25">
      <c r="A55" s="22" t="s">
        <v>576</v>
      </c>
      <c r="B55" s="22" t="s">
        <v>91</v>
      </c>
      <c r="C55" s="23" t="s">
        <v>92</v>
      </c>
      <c r="D55" s="22">
        <v>1</v>
      </c>
      <c r="E55" s="22"/>
      <c r="F55" s="22"/>
      <c r="G55" s="23" t="s">
        <v>93</v>
      </c>
      <c r="H55" s="24">
        <v>781.8</v>
      </c>
      <c r="I55" s="25">
        <v>45469</v>
      </c>
      <c r="J55" s="20" t="s">
        <v>18</v>
      </c>
    </row>
    <row r="56" spans="1:10" ht="23.25" x14ac:dyDescent="0.25">
      <c r="A56" s="22" t="s">
        <v>579</v>
      </c>
      <c r="B56" s="22" t="s">
        <v>94</v>
      </c>
      <c r="C56" s="23" t="s">
        <v>95</v>
      </c>
      <c r="D56" s="22">
        <v>1</v>
      </c>
      <c r="E56" s="22"/>
      <c r="F56" s="22"/>
      <c r="G56" s="23" t="s">
        <v>96</v>
      </c>
      <c r="H56" s="24">
        <v>779.2</v>
      </c>
      <c r="I56" s="25">
        <v>45469</v>
      </c>
      <c r="J56" s="20" t="s">
        <v>18</v>
      </c>
    </row>
    <row r="57" spans="1:10" ht="23.25" x14ac:dyDescent="0.25">
      <c r="A57" s="22" t="s">
        <v>582</v>
      </c>
      <c r="B57" s="22" t="s">
        <v>97</v>
      </c>
      <c r="C57" s="23" t="s">
        <v>98</v>
      </c>
      <c r="D57" s="22">
        <v>1</v>
      </c>
      <c r="E57" s="22"/>
      <c r="F57" s="22"/>
      <c r="G57" s="23" t="s">
        <v>99</v>
      </c>
      <c r="H57" s="24">
        <v>684.9</v>
      </c>
      <c r="I57" s="25">
        <v>45469</v>
      </c>
      <c r="J57" s="20" t="s">
        <v>18</v>
      </c>
    </row>
    <row r="58" spans="1:10" ht="23.25" x14ac:dyDescent="0.25">
      <c r="A58" s="22" t="s">
        <v>591</v>
      </c>
      <c r="B58" s="22" t="s">
        <v>100</v>
      </c>
      <c r="C58" s="23" t="s">
        <v>101</v>
      </c>
      <c r="D58" s="22">
        <v>1</v>
      </c>
      <c r="E58" s="22"/>
      <c r="F58" s="22"/>
      <c r="G58" s="23" t="s">
        <v>102</v>
      </c>
      <c r="H58" s="24">
        <v>684.9</v>
      </c>
      <c r="I58" s="25">
        <v>45469</v>
      </c>
      <c r="J58" s="20" t="s">
        <v>18</v>
      </c>
    </row>
    <row r="59" spans="1:10" ht="23.25" x14ac:dyDescent="0.25">
      <c r="A59" s="22" t="s">
        <v>592</v>
      </c>
      <c r="B59" s="22" t="s">
        <v>103</v>
      </c>
      <c r="C59" s="23" t="s">
        <v>104</v>
      </c>
      <c r="D59" s="22">
        <v>1</v>
      </c>
      <c r="E59" s="22"/>
      <c r="F59" s="22"/>
      <c r="G59" s="23" t="s">
        <v>105</v>
      </c>
      <c r="H59" s="24">
        <v>684.9</v>
      </c>
      <c r="I59" s="25">
        <v>45469</v>
      </c>
      <c r="J59" s="20" t="s">
        <v>18</v>
      </c>
    </row>
    <row r="60" spans="1:10" ht="23.25" x14ac:dyDescent="0.25">
      <c r="A60" s="22" t="s">
        <v>593</v>
      </c>
      <c r="B60" s="22" t="s">
        <v>106</v>
      </c>
      <c r="C60" s="23" t="s">
        <v>107</v>
      </c>
      <c r="D60" s="22">
        <v>1</v>
      </c>
      <c r="E60" s="22"/>
      <c r="F60" s="22"/>
      <c r="G60" s="23" t="s">
        <v>108</v>
      </c>
      <c r="H60" s="24">
        <v>684.9</v>
      </c>
      <c r="I60" s="25">
        <v>45469</v>
      </c>
      <c r="J60" s="20" t="s">
        <v>18</v>
      </c>
    </row>
    <row r="61" spans="1:10" ht="23.25" x14ac:dyDescent="0.25">
      <c r="A61" s="22" t="s">
        <v>594</v>
      </c>
      <c r="B61" s="22" t="s">
        <v>109</v>
      </c>
      <c r="C61" s="23" t="s">
        <v>110</v>
      </c>
      <c r="D61" s="22">
        <v>1</v>
      </c>
      <c r="E61" s="22"/>
      <c r="F61" s="22"/>
      <c r="G61" s="23" t="s">
        <v>111</v>
      </c>
      <c r="H61" s="24">
        <v>684.9</v>
      </c>
      <c r="I61" s="25">
        <v>45469</v>
      </c>
      <c r="J61" s="20" t="s">
        <v>18</v>
      </c>
    </row>
    <row r="62" spans="1:10" ht="23.25" x14ac:dyDescent="0.25">
      <c r="A62" s="80" t="s">
        <v>595</v>
      </c>
      <c r="B62" s="80" t="s">
        <v>112</v>
      </c>
      <c r="C62" s="23" t="s">
        <v>113</v>
      </c>
      <c r="D62" s="22">
        <v>1</v>
      </c>
      <c r="E62" s="22"/>
      <c r="F62" s="22"/>
      <c r="G62" s="70" t="s">
        <v>114</v>
      </c>
      <c r="H62" s="85">
        <v>600.9</v>
      </c>
      <c r="I62" s="71">
        <v>45469</v>
      </c>
      <c r="J62" s="20" t="s">
        <v>18</v>
      </c>
    </row>
    <row r="63" spans="1:10" ht="23.25" x14ac:dyDescent="0.25">
      <c r="A63" s="80"/>
      <c r="B63" s="80"/>
      <c r="C63" s="23" t="s">
        <v>115</v>
      </c>
      <c r="D63" s="22">
        <v>1</v>
      </c>
      <c r="E63" s="22"/>
      <c r="F63" s="22"/>
      <c r="G63" s="70"/>
      <c r="H63" s="86"/>
      <c r="I63" s="71"/>
      <c r="J63" s="20" t="s">
        <v>18</v>
      </c>
    </row>
    <row r="64" spans="1:10" ht="23.25" x14ac:dyDescent="0.25">
      <c r="A64" s="80"/>
      <c r="B64" s="80"/>
      <c r="C64" s="23" t="s">
        <v>116</v>
      </c>
      <c r="D64" s="22">
        <v>1</v>
      </c>
      <c r="E64" s="22"/>
      <c r="F64" s="22"/>
      <c r="G64" s="70"/>
      <c r="H64" s="86"/>
      <c r="I64" s="71"/>
      <c r="J64" s="20" t="s">
        <v>18</v>
      </c>
    </row>
    <row r="65" spans="1:10" ht="23.25" x14ac:dyDescent="0.25">
      <c r="A65" s="80"/>
      <c r="B65" s="80"/>
      <c r="C65" s="23" t="s">
        <v>117</v>
      </c>
      <c r="D65" s="28">
        <v>1</v>
      </c>
      <c r="E65" s="28"/>
      <c r="F65" s="22"/>
      <c r="G65" s="70"/>
      <c r="H65" s="87"/>
      <c r="I65" s="71"/>
      <c r="J65" s="20" t="s">
        <v>18</v>
      </c>
    </row>
    <row r="66" spans="1:10" ht="23.25" x14ac:dyDescent="0.25">
      <c r="A66" s="80" t="s">
        <v>596</v>
      </c>
      <c r="B66" s="80" t="s">
        <v>118</v>
      </c>
      <c r="C66" s="23" t="s">
        <v>119</v>
      </c>
      <c r="D66" s="22">
        <v>1</v>
      </c>
      <c r="E66" s="22"/>
      <c r="F66" s="22"/>
      <c r="G66" s="70" t="s">
        <v>120</v>
      </c>
      <c r="H66" s="85">
        <v>1421.5</v>
      </c>
      <c r="I66" s="71">
        <v>45469</v>
      </c>
      <c r="J66" s="20" t="s">
        <v>18</v>
      </c>
    </row>
    <row r="67" spans="1:10" ht="23.25" x14ac:dyDescent="0.25">
      <c r="A67" s="80"/>
      <c r="B67" s="80"/>
      <c r="C67" s="23" t="s">
        <v>121</v>
      </c>
      <c r="D67" s="22">
        <v>1</v>
      </c>
      <c r="E67" s="22"/>
      <c r="F67" s="22"/>
      <c r="G67" s="70"/>
      <c r="H67" s="86"/>
      <c r="I67" s="71"/>
      <c r="J67" s="20" t="s">
        <v>18</v>
      </c>
    </row>
    <row r="68" spans="1:10" ht="23.25" x14ac:dyDescent="0.25">
      <c r="A68" s="80"/>
      <c r="B68" s="80"/>
      <c r="C68" s="23" t="s">
        <v>122</v>
      </c>
      <c r="D68" s="22">
        <v>1</v>
      </c>
      <c r="E68" s="22"/>
      <c r="F68" s="22"/>
      <c r="G68" s="70"/>
      <c r="H68" s="86"/>
      <c r="I68" s="71"/>
      <c r="J68" s="20" t="s">
        <v>18</v>
      </c>
    </row>
    <row r="69" spans="1:10" ht="23.25" x14ac:dyDescent="0.25">
      <c r="A69" s="80"/>
      <c r="B69" s="80"/>
      <c r="C69" s="23" t="s">
        <v>123</v>
      </c>
      <c r="D69" s="22">
        <v>1</v>
      </c>
      <c r="E69" s="22"/>
      <c r="F69" s="22"/>
      <c r="G69" s="70"/>
      <c r="H69" s="86"/>
      <c r="I69" s="71"/>
      <c r="J69" s="20" t="s">
        <v>18</v>
      </c>
    </row>
    <row r="70" spans="1:10" ht="23.25" x14ac:dyDescent="0.25">
      <c r="A70" s="80"/>
      <c r="B70" s="80"/>
      <c r="C70" s="23" t="s">
        <v>124</v>
      </c>
      <c r="D70" s="22">
        <v>1</v>
      </c>
      <c r="E70" s="22"/>
      <c r="F70" s="22"/>
      <c r="G70" s="70"/>
      <c r="H70" s="86"/>
      <c r="I70" s="71"/>
      <c r="J70" s="20" t="s">
        <v>18</v>
      </c>
    </row>
    <row r="71" spans="1:10" ht="23.25" x14ac:dyDescent="0.25">
      <c r="A71" s="80"/>
      <c r="B71" s="80"/>
      <c r="C71" s="23" t="s">
        <v>125</v>
      </c>
      <c r="D71" s="22">
        <v>1</v>
      </c>
      <c r="E71" s="22"/>
      <c r="F71" s="22"/>
      <c r="G71" s="70"/>
      <c r="H71" s="86"/>
      <c r="I71" s="71"/>
      <c r="J71" s="20" t="s">
        <v>18</v>
      </c>
    </row>
    <row r="72" spans="1:10" ht="23.25" x14ac:dyDescent="0.25">
      <c r="A72" s="80"/>
      <c r="B72" s="80"/>
      <c r="C72" s="23" t="s">
        <v>126</v>
      </c>
      <c r="D72" s="22">
        <v>1</v>
      </c>
      <c r="E72" s="22"/>
      <c r="F72" s="22"/>
      <c r="G72" s="70"/>
      <c r="H72" s="86"/>
      <c r="I72" s="71"/>
      <c r="J72" s="20" t="s">
        <v>18</v>
      </c>
    </row>
    <row r="73" spans="1:10" ht="23.25" x14ac:dyDescent="0.25">
      <c r="A73" s="80"/>
      <c r="B73" s="80"/>
      <c r="C73" s="23" t="s">
        <v>127</v>
      </c>
      <c r="D73" s="22">
        <v>1</v>
      </c>
      <c r="E73" s="22"/>
      <c r="F73" s="22"/>
      <c r="G73" s="70"/>
      <c r="H73" s="86"/>
      <c r="I73" s="71"/>
      <c r="J73" s="20" t="s">
        <v>18</v>
      </c>
    </row>
    <row r="74" spans="1:10" ht="23.25" x14ac:dyDescent="0.25">
      <c r="A74" s="80"/>
      <c r="B74" s="80"/>
      <c r="C74" s="23" t="s">
        <v>128</v>
      </c>
      <c r="D74" s="22">
        <v>1</v>
      </c>
      <c r="E74" s="22"/>
      <c r="F74" s="22"/>
      <c r="G74" s="70"/>
      <c r="H74" s="87"/>
      <c r="I74" s="71"/>
      <c r="J74" s="20" t="s">
        <v>18</v>
      </c>
    </row>
    <row r="75" spans="1:10" ht="23.25" x14ac:dyDescent="0.25">
      <c r="A75" s="80" t="s">
        <v>597</v>
      </c>
      <c r="B75" s="80" t="s">
        <v>129</v>
      </c>
      <c r="C75" s="23" t="s">
        <v>130</v>
      </c>
      <c r="D75" s="22">
        <v>1</v>
      </c>
      <c r="E75" s="22"/>
      <c r="F75" s="22"/>
      <c r="G75" s="70" t="s">
        <v>131</v>
      </c>
      <c r="H75" s="85">
        <v>780.8</v>
      </c>
      <c r="I75" s="71">
        <v>45469</v>
      </c>
      <c r="J75" s="20" t="s">
        <v>18</v>
      </c>
    </row>
    <row r="76" spans="1:10" ht="23.25" x14ac:dyDescent="0.25">
      <c r="A76" s="80"/>
      <c r="B76" s="80"/>
      <c r="C76" s="23" t="s">
        <v>132</v>
      </c>
      <c r="D76" s="22">
        <v>1</v>
      </c>
      <c r="E76" s="22"/>
      <c r="F76" s="22"/>
      <c r="G76" s="70"/>
      <c r="H76" s="86"/>
      <c r="I76" s="71"/>
      <c r="J76" s="20" t="s">
        <v>18</v>
      </c>
    </row>
    <row r="77" spans="1:10" ht="23.25" x14ac:dyDescent="0.25">
      <c r="A77" s="80"/>
      <c r="B77" s="80"/>
      <c r="C77" s="23" t="s">
        <v>133</v>
      </c>
      <c r="D77" s="22">
        <v>1</v>
      </c>
      <c r="E77" s="22"/>
      <c r="F77" s="22"/>
      <c r="G77" s="70"/>
      <c r="H77" s="86"/>
      <c r="I77" s="71"/>
      <c r="J77" s="20" t="s">
        <v>18</v>
      </c>
    </row>
    <row r="78" spans="1:10" ht="23.25" x14ac:dyDescent="0.25">
      <c r="A78" s="80"/>
      <c r="B78" s="80"/>
      <c r="C78" s="23" t="s">
        <v>134</v>
      </c>
      <c r="D78" s="22">
        <v>1</v>
      </c>
      <c r="E78" s="22"/>
      <c r="F78" s="22"/>
      <c r="G78" s="70"/>
      <c r="H78" s="86"/>
      <c r="I78" s="71"/>
      <c r="J78" s="20" t="s">
        <v>18</v>
      </c>
    </row>
    <row r="79" spans="1:10" ht="23.25" x14ac:dyDescent="0.25">
      <c r="A79" s="80"/>
      <c r="B79" s="80"/>
      <c r="C79" s="23" t="s">
        <v>135</v>
      </c>
      <c r="D79" s="22">
        <v>1</v>
      </c>
      <c r="E79" s="22"/>
      <c r="F79" s="22"/>
      <c r="G79" s="70"/>
      <c r="H79" s="87"/>
      <c r="I79" s="71"/>
      <c r="J79" s="20" t="s">
        <v>18</v>
      </c>
    </row>
    <row r="80" spans="1:10" ht="23.25" x14ac:dyDescent="0.25">
      <c r="A80" s="80" t="s">
        <v>599</v>
      </c>
      <c r="B80" s="80" t="s">
        <v>136</v>
      </c>
      <c r="C80" s="23" t="s">
        <v>137</v>
      </c>
      <c r="D80" s="22">
        <v>1</v>
      </c>
      <c r="E80" s="22"/>
      <c r="F80" s="22"/>
      <c r="G80" s="70" t="s">
        <v>138</v>
      </c>
      <c r="H80" s="24">
        <v>7.3</v>
      </c>
      <c r="I80" s="71">
        <v>45469</v>
      </c>
      <c r="J80" s="20" t="s">
        <v>18</v>
      </c>
    </row>
    <row r="81" spans="1:10" ht="23.25" x14ac:dyDescent="0.25">
      <c r="A81" s="80"/>
      <c r="B81" s="80"/>
      <c r="C81" s="23" t="s">
        <v>139</v>
      </c>
      <c r="D81" s="22">
        <v>1</v>
      </c>
      <c r="E81" s="22"/>
      <c r="F81" s="22"/>
      <c r="G81" s="70"/>
      <c r="H81" s="24">
        <v>42.1</v>
      </c>
      <c r="I81" s="71"/>
      <c r="J81" s="20" t="s">
        <v>18</v>
      </c>
    </row>
    <row r="82" spans="1:10" ht="23.25" x14ac:dyDescent="0.25">
      <c r="A82" s="80"/>
      <c r="B82" s="80"/>
      <c r="C82" s="23" t="s">
        <v>140</v>
      </c>
      <c r="D82" s="22">
        <v>1</v>
      </c>
      <c r="E82" s="22"/>
      <c r="F82" s="22"/>
      <c r="G82" s="70"/>
      <c r="H82" s="24">
        <v>30.7</v>
      </c>
      <c r="I82" s="71"/>
      <c r="J82" s="20" t="s">
        <v>18</v>
      </c>
    </row>
    <row r="83" spans="1:10" ht="23.25" x14ac:dyDescent="0.25">
      <c r="A83" s="80"/>
      <c r="B83" s="80"/>
      <c r="C83" s="23" t="s">
        <v>141</v>
      </c>
      <c r="D83" s="22">
        <v>1</v>
      </c>
      <c r="E83" s="22"/>
      <c r="F83" s="22"/>
      <c r="G83" s="70"/>
      <c r="H83" s="24">
        <v>90.6</v>
      </c>
      <c r="I83" s="71"/>
      <c r="J83" s="20" t="s">
        <v>18</v>
      </c>
    </row>
    <row r="84" spans="1:10" ht="23.25" x14ac:dyDescent="0.25">
      <c r="A84" s="80"/>
      <c r="B84" s="80"/>
      <c r="C84" s="23" t="s">
        <v>142</v>
      </c>
      <c r="D84" s="22">
        <v>1</v>
      </c>
      <c r="E84" s="22"/>
      <c r="F84" s="22"/>
      <c r="G84" s="70"/>
      <c r="H84" s="24">
        <v>29.1</v>
      </c>
      <c r="I84" s="71"/>
      <c r="J84" s="20" t="s">
        <v>18</v>
      </c>
    </row>
    <row r="85" spans="1:10" ht="23.25" x14ac:dyDescent="0.25">
      <c r="A85" s="80"/>
      <c r="B85" s="80"/>
      <c r="C85" s="23" t="s">
        <v>143</v>
      </c>
      <c r="D85" s="22">
        <v>1</v>
      </c>
      <c r="E85" s="22"/>
      <c r="F85" s="22"/>
      <c r="G85" s="70"/>
      <c r="H85" s="24">
        <v>31</v>
      </c>
      <c r="I85" s="71"/>
      <c r="J85" s="20" t="s">
        <v>18</v>
      </c>
    </row>
    <row r="86" spans="1:10" ht="23.25" x14ac:dyDescent="0.25">
      <c r="A86" s="80"/>
      <c r="B86" s="80"/>
      <c r="C86" s="23" t="s">
        <v>144</v>
      </c>
      <c r="D86" s="22">
        <v>1</v>
      </c>
      <c r="E86" s="22"/>
      <c r="F86" s="22"/>
      <c r="G86" s="70"/>
      <c r="H86" s="24">
        <v>71</v>
      </c>
      <c r="I86" s="71"/>
      <c r="J86" s="20" t="s">
        <v>18</v>
      </c>
    </row>
    <row r="87" spans="1:10" ht="23.25" x14ac:dyDescent="0.25">
      <c r="A87" s="80"/>
      <c r="B87" s="80"/>
      <c r="C87" s="23" t="s">
        <v>145</v>
      </c>
      <c r="D87" s="22">
        <v>1</v>
      </c>
      <c r="E87" s="22"/>
      <c r="F87" s="22"/>
      <c r="G87" s="70"/>
      <c r="H87" s="24">
        <v>86.4</v>
      </c>
      <c r="I87" s="71"/>
      <c r="J87" s="20" t="s">
        <v>18</v>
      </c>
    </row>
    <row r="88" spans="1:10" ht="23.25" x14ac:dyDescent="0.25">
      <c r="A88" s="80"/>
      <c r="B88" s="80"/>
      <c r="C88" s="23" t="s">
        <v>146</v>
      </c>
      <c r="D88" s="22">
        <v>1</v>
      </c>
      <c r="E88" s="22"/>
      <c r="F88" s="22"/>
      <c r="G88" s="70"/>
      <c r="H88" s="24">
        <v>59.8</v>
      </c>
      <c r="I88" s="71"/>
      <c r="J88" s="20" t="s">
        <v>18</v>
      </c>
    </row>
    <row r="89" spans="1:10" ht="23.25" x14ac:dyDescent="0.25">
      <c r="A89" s="80"/>
      <c r="B89" s="80"/>
      <c r="C89" s="23" t="s">
        <v>147</v>
      </c>
      <c r="D89" s="22">
        <v>1</v>
      </c>
      <c r="E89" s="22"/>
      <c r="F89" s="22"/>
      <c r="G89" s="70"/>
      <c r="H89" s="24">
        <v>91.2</v>
      </c>
      <c r="I89" s="71"/>
      <c r="J89" s="20" t="s">
        <v>18</v>
      </c>
    </row>
    <row r="90" spans="1:10" ht="23.25" x14ac:dyDescent="0.25">
      <c r="A90" s="80"/>
      <c r="B90" s="80"/>
      <c r="C90" s="23" t="s">
        <v>148</v>
      </c>
      <c r="D90" s="22">
        <v>1</v>
      </c>
      <c r="E90" s="22"/>
      <c r="F90" s="22"/>
      <c r="G90" s="70"/>
      <c r="H90" s="24">
        <v>100.3</v>
      </c>
      <c r="I90" s="71"/>
      <c r="J90" s="20" t="s">
        <v>18</v>
      </c>
    </row>
    <row r="91" spans="1:10" ht="23.25" x14ac:dyDescent="0.25">
      <c r="A91" s="80"/>
      <c r="B91" s="80"/>
      <c r="C91" s="23" t="s">
        <v>149</v>
      </c>
      <c r="D91" s="22">
        <v>3</v>
      </c>
      <c r="E91" s="22"/>
      <c r="F91" s="22"/>
      <c r="G91" s="70"/>
      <c r="H91" s="24">
        <f>3*94.1</f>
        <v>282.29999999999995</v>
      </c>
      <c r="I91" s="71"/>
      <c r="J91" s="20" t="s">
        <v>18</v>
      </c>
    </row>
    <row r="92" spans="1:10" ht="23.25" x14ac:dyDescent="0.25">
      <c r="A92" s="80"/>
      <c r="B92" s="80"/>
      <c r="C92" s="23" t="s">
        <v>150</v>
      </c>
      <c r="D92" s="22">
        <v>1</v>
      </c>
      <c r="E92" s="22"/>
      <c r="F92" s="22"/>
      <c r="G92" s="70"/>
      <c r="H92" s="24">
        <v>31</v>
      </c>
      <c r="I92" s="71"/>
      <c r="J92" s="20" t="s">
        <v>18</v>
      </c>
    </row>
    <row r="93" spans="1:10" ht="23.25" x14ac:dyDescent="0.25">
      <c r="A93" s="80"/>
      <c r="B93" s="80"/>
      <c r="C93" s="23" t="s">
        <v>151</v>
      </c>
      <c r="D93" s="22">
        <v>1</v>
      </c>
      <c r="E93" s="22"/>
      <c r="F93" s="22"/>
      <c r="G93" s="70"/>
      <c r="H93" s="24">
        <v>41.8</v>
      </c>
      <c r="I93" s="71"/>
      <c r="J93" s="20" t="s">
        <v>18</v>
      </c>
    </row>
    <row r="94" spans="1:10" ht="23.25" x14ac:dyDescent="0.25">
      <c r="A94" s="80"/>
      <c r="B94" s="80"/>
      <c r="C94" s="23" t="s">
        <v>152</v>
      </c>
      <c r="D94" s="22">
        <v>5</v>
      </c>
      <c r="E94" s="22"/>
      <c r="F94" s="22"/>
      <c r="G94" s="70"/>
      <c r="H94" s="24">
        <f>93.7*5</f>
        <v>468.5</v>
      </c>
      <c r="I94" s="71"/>
      <c r="J94" s="20" t="s">
        <v>18</v>
      </c>
    </row>
    <row r="95" spans="1:10" ht="23.25" x14ac:dyDescent="0.25">
      <c r="A95" s="80" t="s">
        <v>600</v>
      </c>
      <c r="B95" s="80" t="s">
        <v>153</v>
      </c>
      <c r="C95" s="23" t="s">
        <v>154</v>
      </c>
      <c r="D95" s="22">
        <v>11</v>
      </c>
      <c r="E95" s="22"/>
      <c r="F95" s="22"/>
      <c r="G95" s="70" t="s">
        <v>155</v>
      </c>
      <c r="H95" s="24">
        <v>12.7</v>
      </c>
      <c r="I95" s="71">
        <v>45469</v>
      </c>
      <c r="J95" s="20" t="s">
        <v>18</v>
      </c>
    </row>
    <row r="96" spans="1:10" ht="23.25" x14ac:dyDescent="0.25">
      <c r="A96" s="80"/>
      <c r="B96" s="80"/>
      <c r="C96" s="23" t="s">
        <v>156</v>
      </c>
      <c r="D96" s="22">
        <v>2</v>
      </c>
      <c r="E96" s="22"/>
      <c r="F96" s="22"/>
      <c r="G96" s="70"/>
      <c r="H96" s="24">
        <v>13.6</v>
      </c>
      <c r="I96" s="71"/>
      <c r="J96" s="20" t="s">
        <v>18</v>
      </c>
    </row>
    <row r="97" spans="1:10" ht="23.25" x14ac:dyDescent="0.25">
      <c r="A97" s="80" t="s">
        <v>601</v>
      </c>
      <c r="B97" s="80" t="s">
        <v>157</v>
      </c>
      <c r="C97" s="23" t="s">
        <v>158</v>
      </c>
      <c r="D97" s="22">
        <v>1</v>
      </c>
      <c r="E97" s="31"/>
      <c r="F97" s="80" t="s">
        <v>8</v>
      </c>
      <c r="G97" s="70" t="s">
        <v>159</v>
      </c>
      <c r="H97" s="24">
        <v>15.2</v>
      </c>
      <c r="I97" s="71">
        <v>45475</v>
      </c>
      <c r="J97" s="20" t="s">
        <v>18</v>
      </c>
    </row>
    <row r="98" spans="1:10" ht="23.25" x14ac:dyDescent="0.25">
      <c r="A98" s="80"/>
      <c r="B98" s="80"/>
      <c r="C98" s="23" t="s">
        <v>160</v>
      </c>
      <c r="D98" s="22">
        <v>3</v>
      </c>
      <c r="E98" s="31"/>
      <c r="F98" s="80"/>
      <c r="G98" s="70"/>
      <c r="H98" s="24">
        <v>51.599999999999994</v>
      </c>
      <c r="I98" s="71"/>
      <c r="J98" s="20" t="s">
        <v>18</v>
      </c>
    </row>
    <row r="99" spans="1:10" ht="23.25" x14ac:dyDescent="0.25">
      <c r="A99" s="80"/>
      <c r="B99" s="80"/>
      <c r="C99" s="23" t="s">
        <v>161</v>
      </c>
      <c r="D99" s="22">
        <v>29</v>
      </c>
      <c r="E99" s="31"/>
      <c r="F99" s="80"/>
      <c r="G99" s="70"/>
      <c r="H99" s="24">
        <v>440.79999999999995</v>
      </c>
      <c r="I99" s="71"/>
      <c r="J99" s="20" t="s">
        <v>18</v>
      </c>
    </row>
    <row r="100" spans="1:10" ht="23.25" x14ac:dyDescent="0.25">
      <c r="A100" s="80"/>
      <c r="B100" s="80"/>
      <c r="C100" s="23" t="s">
        <v>162</v>
      </c>
      <c r="D100" s="22">
        <v>4</v>
      </c>
      <c r="E100" s="31"/>
      <c r="F100" s="80"/>
      <c r="G100" s="70"/>
      <c r="H100" s="24">
        <v>60.8</v>
      </c>
      <c r="I100" s="71"/>
      <c r="J100" s="20" t="s">
        <v>18</v>
      </c>
    </row>
    <row r="101" spans="1:10" ht="23.25" x14ac:dyDescent="0.25">
      <c r="A101" s="80"/>
      <c r="B101" s="80"/>
      <c r="C101" s="23" t="s">
        <v>163</v>
      </c>
      <c r="D101" s="22">
        <v>1</v>
      </c>
      <c r="E101" s="31"/>
      <c r="F101" s="80"/>
      <c r="G101" s="70"/>
      <c r="H101" s="24">
        <v>17.100000000000001</v>
      </c>
      <c r="I101" s="71"/>
      <c r="J101" s="20" t="s">
        <v>18</v>
      </c>
    </row>
    <row r="102" spans="1:10" ht="23.25" x14ac:dyDescent="0.25">
      <c r="A102" s="80"/>
      <c r="B102" s="80"/>
      <c r="C102" s="23" t="s">
        <v>164</v>
      </c>
      <c r="D102" s="22">
        <v>1</v>
      </c>
      <c r="E102" s="31"/>
      <c r="F102" s="80"/>
      <c r="G102" s="70"/>
      <c r="H102" s="24">
        <v>17.2</v>
      </c>
      <c r="I102" s="71"/>
      <c r="J102" s="20" t="s">
        <v>18</v>
      </c>
    </row>
    <row r="103" spans="1:10" ht="23.25" x14ac:dyDescent="0.25">
      <c r="A103" s="80" t="s">
        <v>602</v>
      </c>
      <c r="B103" s="80" t="s">
        <v>165</v>
      </c>
      <c r="C103" s="23" t="s">
        <v>166</v>
      </c>
      <c r="D103" s="29">
        <v>10</v>
      </c>
      <c r="E103" s="29"/>
      <c r="F103" s="22" t="s">
        <v>8</v>
      </c>
      <c r="G103" s="70" t="s">
        <v>167</v>
      </c>
      <c r="H103" s="24">
        <v>66.7</v>
      </c>
      <c r="I103" s="71">
        <v>45475</v>
      </c>
      <c r="J103" s="20" t="s">
        <v>18</v>
      </c>
    </row>
    <row r="104" spans="1:10" ht="23.25" x14ac:dyDescent="0.25">
      <c r="A104" s="80"/>
      <c r="B104" s="80"/>
      <c r="C104" s="23" t="s">
        <v>168</v>
      </c>
      <c r="D104" s="29">
        <v>10</v>
      </c>
      <c r="E104" s="29"/>
      <c r="F104" s="22"/>
      <c r="G104" s="70"/>
      <c r="H104" s="24">
        <v>33.4</v>
      </c>
      <c r="I104" s="71"/>
      <c r="J104" s="20" t="s">
        <v>18</v>
      </c>
    </row>
    <row r="105" spans="1:10" ht="23.25" x14ac:dyDescent="0.25">
      <c r="A105" s="80"/>
      <c r="B105" s="80"/>
      <c r="C105" s="23" t="s">
        <v>169</v>
      </c>
      <c r="D105" s="29">
        <v>2</v>
      </c>
      <c r="E105" s="29"/>
      <c r="F105" s="22"/>
      <c r="G105" s="70"/>
      <c r="H105" s="24">
        <v>11.78</v>
      </c>
      <c r="I105" s="71"/>
      <c r="J105" s="20" t="s">
        <v>18</v>
      </c>
    </row>
    <row r="106" spans="1:10" ht="23.25" x14ac:dyDescent="0.25">
      <c r="A106" s="80"/>
      <c r="B106" s="80"/>
      <c r="C106" s="23" t="s">
        <v>170</v>
      </c>
      <c r="D106" s="29">
        <v>1</v>
      </c>
      <c r="E106" s="29"/>
      <c r="F106" s="22"/>
      <c r="G106" s="70"/>
      <c r="H106" s="24">
        <v>2.94</v>
      </c>
      <c r="I106" s="71"/>
      <c r="J106" s="20" t="s">
        <v>18</v>
      </c>
    </row>
    <row r="107" spans="1:10" ht="23.25" x14ac:dyDescent="0.25">
      <c r="A107" s="80"/>
      <c r="B107" s="80"/>
      <c r="C107" s="23" t="s">
        <v>171</v>
      </c>
      <c r="D107" s="29">
        <v>1</v>
      </c>
      <c r="E107" s="29"/>
      <c r="F107" s="22"/>
      <c r="G107" s="70"/>
      <c r="H107" s="24">
        <v>1.25</v>
      </c>
      <c r="I107" s="71"/>
      <c r="J107" s="20" t="s">
        <v>18</v>
      </c>
    </row>
    <row r="108" spans="1:10" ht="23.25" x14ac:dyDescent="0.25">
      <c r="A108" s="80"/>
      <c r="B108" s="80"/>
      <c r="C108" s="23" t="s">
        <v>172</v>
      </c>
      <c r="D108" s="29">
        <v>1</v>
      </c>
      <c r="E108" s="29"/>
      <c r="F108" s="22"/>
      <c r="G108" s="70"/>
      <c r="H108" s="24">
        <v>1.23</v>
      </c>
      <c r="I108" s="71"/>
      <c r="J108" s="20" t="s">
        <v>18</v>
      </c>
    </row>
    <row r="109" spans="1:10" ht="23.25" x14ac:dyDescent="0.25">
      <c r="A109" s="80"/>
      <c r="B109" s="80"/>
      <c r="C109" s="23" t="s">
        <v>173</v>
      </c>
      <c r="D109" s="29">
        <v>23</v>
      </c>
      <c r="E109" s="29"/>
      <c r="F109" s="22"/>
      <c r="G109" s="70"/>
      <c r="H109" s="24">
        <v>77.28</v>
      </c>
      <c r="I109" s="71"/>
      <c r="J109" s="20" t="s">
        <v>18</v>
      </c>
    </row>
    <row r="110" spans="1:10" ht="23.25" x14ac:dyDescent="0.25">
      <c r="A110" s="80"/>
      <c r="B110" s="80"/>
      <c r="C110" s="23" t="s">
        <v>174</v>
      </c>
      <c r="D110" s="29">
        <v>1</v>
      </c>
      <c r="E110" s="29"/>
      <c r="F110" s="22"/>
      <c r="G110" s="70"/>
      <c r="H110" s="24">
        <v>1.2</v>
      </c>
      <c r="I110" s="71"/>
      <c r="J110" s="20" t="s">
        <v>18</v>
      </c>
    </row>
    <row r="111" spans="1:10" ht="23.25" x14ac:dyDescent="0.25">
      <c r="A111" s="80"/>
      <c r="B111" s="80"/>
      <c r="C111" s="23" t="s">
        <v>175</v>
      </c>
      <c r="D111" s="29">
        <v>2</v>
      </c>
      <c r="E111" s="29"/>
      <c r="F111" s="22"/>
      <c r="G111" s="70"/>
      <c r="H111" s="24">
        <v>11.78</v>
      </c>
      <c r="I111" s="71"/>
      <c r="J111" s="20" t="s">
        <v>18</v>
      </c>
    </row>
    <row r="112" spans="1:10" ht="23.25" x14ac:dyDescent="0.25">
      <c r="A112" s="80"/>
      <c r="B112" s="80"/>
      <c r="C112" s="23" t="s">
        <v>176</v>
      </c>
      <c r="D112" s="29">
        <v>2</v>
      </c>
      <c r="E112" s="29"/>
      <c r="F112" s="22"/>
      <c r="G112" s="70"/>
      <c r="H112" s="24">
        <v>7.48</v>
      </c>
      <c r="I112" s="71"/>
      <c r="J112" s="20" t="s">
        <v>18</v>
      </c>
    </row>
    <row r="113" spans="1:10" ht="23.25" x14ac:dyDescent="0.25">
      <c r="A113" s="80"/>
      <c r="B113" s="80"/>
      <c r="C113" s="23" t="s">
        <v>177</v>
      </c>
      <c r="D113" s="29">
        <v>9</v>
      </c>
      <c r="E113" s="29"/>
      <c r="F113" s="22"/>
      <c r="G113" s="70"/>
      <c r="H113" s="24">
        <v>64.17</v>
      </c>
      <c r="I113" s="71"/>
      <c r="J113" s="20" t="s">
        <v>18</v>
      </c>
    </row>
    <row r="114" spans="1:10" ht="23.25" x14ac:dyDescent="0.25">
      <c r="A114" s="80"/>
      <c r="B114" s="80"/>
      <c r="C114" s="23" t="s">
        <v>178</v>
      </c>
      <c r="D114" s="29">
        <v>10</v>
      </c>
      <c r="E114" s="29"/>
      <c r="F114" s="22"/>
      <c r="G114" s="70"/>
      <c r="H114" s="24">
        <v>37.400000000000006</v>
      </c>
      <c r="I114" s="71"/>
      <c r="J114" s="20" t="s">
        <v>18</v>
      </c>
    </row>
    <row r="115" spans="1:10" ht="23.25" x14ac:dyDescent="0.25">
      <c r="A115" s="80"/>
      <c r="B115" s="80"/>
      <c r="C115" s="23" t="s">
        <v>179</v>
      </c>
      <c r="D115" s="29">
        <v>1</v>
      </c>
      <c r="E115" s="29"/>
      <c r="F115" s="22"/>
      <c r="G115" s="70"/>
      <c r="H115" s="24">
        <v>6.78</v>
      </c>
      <c r="I115" s="71"/>
      <c r="J115" s="20" t="s">
        <v>18</v>
      </c>
    </row>
    <row r="116" spans="1:10" ht="23.25" x14ac:dyDescent="0.25">
      <c r="A116" s="80"/>
      <c r="B116" s="80"/>
      <c r="C116" s="23" t="s">
        <v>180</v>
      </c>
      <c r="D116" s="29">
        <v>2</v>
      </c>
      <c r="E116" s="29"/>
      <c r="F116" s="22"/>
      <c r="G116" s="70"/>
      <c r="H116" s="24">
        <v>10</v>
      </c>
      <c r="I116" s="71"/>
      <c r="J116" s="20" t="s">
        <v>18</v>
      </c>
    </row>
    <row r="117" spans="1:10" ht="23.25" x14ac:dyDescent="0.25">
      <c r="A117" s="80"/>
      <c r="B117" s="80"/>
      <c r="C117" s="23" t="s">
        <v>181</v>
      </c>
      <c r="D117" s="29">
        <v>2</v>
      </c>
      <c r="E117" s="29"/>
      <c r="F117" s="22"/>
      <c r="G117" s="70"/>
      <c r="H117" s="24">
        <v>7.34</v>
      </c>
      <c r="I117" s="71"/>
      <c r="J117" s="20" t="s">
        <v>18</v>
      </c>
    </row>
    <row r="118" spans="1:10" ht="23.25" x14ac:dyDescent="0.25">
      <c r="A118" s="80"/>
      <c r="B118" s="80"/>
      <c r="C118" s="23" t="s">
        <v>182</v>
      </c>
      <c r="D118" s="29">
        <v>35</v>
      </c>
      <c r="E118" s="29"/>
      <c r="F118" s="22"/>
      <c r="G118" s="70"/>
      <c r="H118" s="24">
        <v>230.65</v>
      </c>
      <c r="I118" s="71"/>
      <c r="J118" s="20" t="s">
        <v>18</v>
      </c>
    </row>
    <row r="119" spans="1:10" ht="23.25" x14ac:dyDescent="0.25">
      <c r="A119" s="80"/>
      <c r="B119" s="80"/>
      <c r="C119" s="23" t="s">
        <v>183</v>
      </c>
      <c r="D119" s="29">
        <v>1</v>
      </c>
      <c r="E119" s="29"/>
      <c r="F119" s="22"/>
      <c r="G119" s="70"/>
      <c r="H119" s="24">
        <v>2.04</v>
      </c>
      <c r="I119" s="71"/>
      <c r="J119" s="20" t="s">
        <v>18</v>
      </c>
    </row>
    <row r="120" spans="1:10" ht="23.25" x14ac:dyDescent="0.25">
      <c r="A120" s="80"/>
      <c r="B120" s="80"/>
      <c r="C120" s="23" t="s">
        <v>184</v>
      </c>
      <c r="D120" s="29">
        <v>1</v>
      </c>
      <c r="E120" s="29"/>
      <c r="F120" s="22"/>
      <c r="G120" s="70"/>
      <c r="H120" s="24">
        <v>6.59</v>
      </c>
      <c r="I120" s="71"/>
      <c r="J120" s="20" t="s">
        <v>18</v>
      </c>
    </row>
    <row r="121" spans="1:10" ht="23.25" x14ac:dyDescent="0.25">
      <c r="A121" s="80"/>
      <c r="B121" s="80"/>
      <c r="C121" s="23" t="s">
        <v>185</v>
      </c>
      <c r="D121" s="29">
        <v>4</v>
      </c>
      <c r="E121" s="29"/>
      <c r="F121" s="22"/>
      <c r="G121" s="70"/>
      <c r="H121" s="24">
        <v>48.24</v>
      </c>
      <c r="I121" s="71"/>
      <c r="J121" s="20" t="s">
        <v>18</v>
      </c>
    </row>
    <row r="122" spans="1:10" ht="23.25" x14ac:dyDescent="0.25">
      <c r="A122" s="80"/>
      <c r="B122" s="80"/>
      <c r="C122" s="23" t="s">
        <v>186</v>
      </c>
      <c r="D122" s="29">
        <v>4</v>
      </c>
      <c r="E122" s="29"/>
      <c r="F122" s="22"/>
      <c r="G122" s="70"/>
      <c r="H122" s="24">
        <v>12.8</v>
      </c>
      <c r="I122" s="71"/>
      <c r="J122" s="20" t="s">
        <v>18</v>
      </c>
    </row>
    <row r="123" spans="1:10" ht="23.25" x14ac:dyDescent="0.25">
      <c r="A123" s="80"/>
      <c r="B123" s="80"/>
      <c r="C123" s="23" t="s">
        <v>187</v>
      </c>
      <c r="D123" s="29">
        <v>10</v>
      </c>
      <c r="E123" s="29"/>
      <c r="F123" s="22"/>
      <c r="G123" s="70"/>
      <c r="H123" s="24">
        <v>141.30000000000001</v>
      </c>
      <c r="I123" s="71"/>
      <c r="J123" s="20" t="s">
        <v>18</v>
      </c>
    </row>
    <row r="124" spans="1:10" ht="23.25" x14ac:dyDescent="0.25">
      <c r="A124" s="80"/>
      <c r="B124" s="80"/>
      <c r="C124" s="23" t="s">
        <v>188</v>
      </c>
      <c r="D124" s="29">
        <v>1</v>
      </c>
      <c r="E124" s="29"/>
      <c r="F124" s="22"/>
      <c r="G124" s="70"/>
      <c r="H124" s="24">
        <v>1.17</v>
      </c>
      <c r="I124" s="71"/>
      <c r="J124" s="20" t="s">
        <v>18</v>
      </c>
    </row>
    <row r="125" spans="1:10" ht="23.25" x14ac:dyDescent="0.25">
      <c r="A125" s="80"/>
      <c r="B125" s="80"/>
      <c r="C125" s="23" t="s">
        <v>189</v>
      </c>
      <c r="D125" s="29">
        <v>1</v>
      </c>
      <c r="E125" s="29"/>
      <c r="F125" s="22"/>
      <c r="G125" s="70"/>
      <c r="H125" s="24">
        <v>0.61</v>
      </c>
      <c r="I125" s="71"/>
      <c r="J125" s="20" t="s">
        <v>18</v>
      </c>
    </row>
    <row r="126" spans="1:10" ht="23.25" x14ac:dyDescent="0.25">
      <c r="A126" s="80"/>
      <c r="B126" s="80"/>
      <c r="C126" s="23" t="s">
        <v>190</v>
      </c>
      <c r="D126" s="29">
        <v>1</v>
      </c>
      <c r="E126" s="29"/>
      <c r="F126" s="22"/>
      <c r="G126" s="70"/>
      <c r="H126" s="24">
        <v>0.88</v>
      </c>
      <c r="I126" s="71"/>
      <c r="J126" s="20" t="s">
        <v>18</v>
      </c>
    </row>
    <row r="127" spans="1:10" ht="23.25" x14ac:dyDescent="0.25">
      <c r="A127" s="80"/>
      <c r="B127" s="80"/>
      <c r="C127" s="23" t="s">
        <v>191</v>
      </c>
      <c r="D127" s="29">
        <v>1</v>
      </c>
      <c r="E127" s="29"/>
      <c r="F127" s="22"/>
      <c r="G127" s="70"/>
      <c r="H127" s="24">
        <v>6.49</v>
      </c>
      <c r="I127" s="71"/>
      <c r="J127" s="20" t="s">
        <v>18</v>
      </c>
    </row>
    <row r="128" spans="1:10" ht="23.25" x14ac:dyDescent="0.25">
      <c r="A128" s="80"/>
      <c r="B128" s="80"/>
      <c r="C128" s="23" t="s">
        <v>192</v>
      </c>
      <c r="D128" s="29">
        <v>1</v>
      </c>
      <c r="E128" s="29"/>
      <c r="F128" s="22"/>
      <c r="G128" s="70"/>
      <c r="H128" s="24">
        <v>2.2000000000000002</v>
      </c>
      <c r="I128" s="71"/>
      <c r="J128" s="20" t="s">
        <v>18</v>
      </c>
    </row>
    <row r="129" spans="1:10" ht="23.25" x14ac:dyDescent="0.25">
      <c r="A129" s="80"/>
      <c r="B129" s="80"/>
      <c r="C129" s="23" t="s">
        <v>193</v>
      </c>
      <c r="D129" s="29">
        <v>1</v>
      </c>
      <c r="E129" s="29"/>
      <c r="F129" s="22"/>
      <c r="G129" s="70"/>
      <c r="H129" s="24">
        <v>2.94</v>
      </c>
      <c r="I129" s="71"/>
      <c r="J129" s="20" t="s">
        <v>18</v>
      </c>
    </row>
    <row r="130" spans="1:10" ht="23.25" x14ac:dyDescent="0.25">
      <c r="A130" s="80"/>
      <c r="B130" s="80"/>
      <c r="C130" s="23" t="s">
        <v>194</v>
      </c>
      <c r="D130" s="29">
        <v>2</v>
      </c>
      <c r="E130" s="29"/>
      <c r="F130" s="22"/>
      <c r="G130" s="70"/>
      <c r="H130" s="24">
        <v>2.42</v>
      </c>
      <c r="I130" s="71"/>
      <c r="J130" s="20" t="s">
        <v>18</v>
      </c>
    </row>
    <row r="131" spans="1:10" ht="23.25" x14ac:dyDescent="0.25">
      <c r="A131" s="80"/>
      <c r="B131" s="80"/>
      <c r="C131" s="23" t="s">
        <v>195</v>
      </c>
      <c r="D131" s="29">
        <v>6</v>
      </c>
      <c r="E131" s="29"/>
      <c r="F131" s="22"/>
      <c r="G131" s="70"/>
      <c r="H131" s="24">
        <v>8.82</v>
      </c>
      <c r="I131" s="71"/>
      <c r="J131" s="20" t="s">
        <v>18</v>
      </c>
    </row>
    <row r="132" spans="1:10" ht="23.25" x14ac:dyDescent="0.25">
      <c r="A132" s="80"/>
      <c r="B132" s="80"/>
      <c r="C132" s="23" t="s">
        <v>196</v>
      </c>
      <c r="D132" s="29">
        <v>35</v>
      </c>
      <c r="E132" s="29"/>
      <c r="F132" s="22"/>
      <c r="G132" s="70"/>
      <c r="H132" s="24">
        <v>230.65</v>
      </c>
      <c r="I132" s="71"/>
      <c r="J132" s="20" t="s">
        <v>18</v>
      </c>
    </row>
    <row r="133" spans="1:10" ht="23.25" x14ac:dyDescent="0.25">
      <c r="A133" s="80" t="s">
        <v>603</v>
      </c>
      <c r="B133" s="80" t="s">
        <v>197</v>
      </c>
      <c r="C133" s="23" t="s">
        <v>198</v>
      </c>
      <c r="D133" s="29">
        <v>1</v>
      </c>
      <c r="E133" s="68"/>
      <c r="F133" s="80" t="s">
        <v>8</v>
      </c>
      <c r="G133" s="70" t="s">
        <v>199</v>
      </c>
      <c r="H133" s="24">
        <v>11.1</v>
      </c>
      <c r="I133" s="71">
        <v>45475</v>
      </c>
      <c r="J133" s="20" t="s">
        <v>18</v>
      </c>
    </row>
    <row r="134" spans="1:10" ht="23.25" x14ac:dyDescent="0.25">
      <c r="A134" s="80"/>
      <c r="B134" s="80"/>
      <c r="C134" s="23" t="s">
        <v>200</v>
      </c>
      <c r="D134" s="29">
        <v>2</v>
      </c>
      <c r="E134" s="68"/>
      <c r="F134" s="80"/>
      <c r="G134" s="70"/>
      <c r="H134" s="24">
        <v>22.2</v>
      </c>
      <c r="I134" s="71"/>
      <c r="J134" s="20" t="s">
        <v>18</v>
      </c>
    </row>
    <row r="135" spans="1:10" ht="23.25" x14ac:dyDescent="0.25">
      <c r="A135" s="80"/>
      <c r="B135" s="80"/>
      <c r="C135" s="23" t="s">
        <v>201</v>
      </c>
      <c r="D135" s="29">
        <v>1</v>
      </c>
      <c r="E135" s="68"/>
      <c r="F135" s="80"/>
      <c r="G135" s="70"/>
      <c r="H135" s="24">
        <v>15.9</v>
      </c>
      <c r="I135" s="71"/>
      <c r="J135" s="20" t="s">
        <v>18</v>
      </c>
    </row>
    <row r="136" spans="1:10" ht="23.25" x14ac:dyDescent="0.25">
      <c r="A136" s="80"/>
      <c r="B136" s="80"/>
      <c r="C136" s="23" t="s">
        <v>202</v>
      </c>
      <c r="D136" s="29">
        <v>1</v>
      </c>
      <c r="E136" s="68"/>
      <c r="F136" s="80"/>
      <c r="G136" s="70"/>
      <c r="H136" s="24">
        <v>92.4</v>
      </c>
      <c r="I136" s="71"/>
      <c r="J136" s="20" t="s">
        <v>18</v>
      </c>
    </row>
    <row r="137" spans="1:10" ht="23.25" x14ac:dyDescent="0.25">
      <c r="A137" s="80"/>
      <c r="B137" s="80"/>
      <c r="C137" s="23" t="s">
        <v>203</v>
      </c>
      <c r="D137" s="29">
        <v>1</v>
      </c>
      <c r="E137" s="68"/>
      <c r="F137" s="80"/>
      <c r="G137" s="70"/>
      <c r="H137" s="24">
        <v>89.5</v>
      </c>
      <c r="I137" s="71"/>
      <c r="J137" s="20" t="s">
        <v>18</v>
      </c>
    </row>
    <row r="138" spans="1:10" ht="23.25" x14ac:dyDescent="0.25">
      <c r="A138" s="80"/>
      <c r="B138" s="80"/>
      <c r="C138" s="23" t="s">
        <v>204</v>
      </c>
      <c r="D138" s="29">
        <v>1</v>
      </c>
      <c r="E138" s="68"/>
      <c r="F138" s="80"/>
      <c r="G138" s="70"/>
      <c r="H138" s="24">
        <v>89.7</v>
      </c>
      <c r="I138" s="71"/>
      <c r="J138" s="20" t="s">
        <v>18</v>
      </c>
    </row>
    <row r="139" spans="1:10" ht="23.25" x14ac:dyDescent="0.25">
      <c r="A139" s="80"/>
      <c r="B139" s="80"/>
      <c r="C139" s="23" t="s">
        <v>205</v>
      </c>
      <c r="D139" s="29">
        <v>1</v>
      </c>
      <c r="E139" s="68"/>
      <c r="F139" s="80"/>
      <c r="G139" s="70"/>
      <c r="H139" s="24">
        <v>89.7</v>
      </c>
      <c r="I139" s="71"/>
      <c r="J139" s="20" t="s">
        <v>18</v>
      </c>
    </row>
    <row r="140" spans="1:10" ht="23.25" x14ac:dyDescent="0.25">
      <c r="A140" s="80"/>
      <c r="B140" s="80"/>
      <c r="C140" s="23" t="s">
        <v>206</v>
      </c>
      <c r="D140" s="29">
        <v>1</v>
      </c>
      <c r="E140" s="68"/>
      <c r="F140" s="80"/>
      <c r="G140" s="70"/>
      <c r="H140" s="24">
        <v>11.1</v>
      </c>
      <c r="I140" s="71"/>
      <c r="J140" s="20" t="s">
        <v>18</v>
      </c>
    </row>
    <row r="141" spans="1:10" ht="23.25" x14ac:dyDescent="0.25">
      <c r="A141" s="80"/>
      <c r="B141" s="80"/>
      <c r="C141" s="23" t="s">
        <v>207</v>
      </c>
      <c r="D141" s="29">
        <v>2</v>
      </c>
      <c r="E141" s="68"/>
      <c r="F141" s="80"/>
      <c r="G141" s="70"/>
      <c r="H141" s="24">
        <v>14</v>
      </c>
      <c r="I141" s="71"/>
      <c r="J141" s="20" t="s">
        <v>18</v>
      </c>
    </row>
    <row r="142" spans="1:10" ht="23.25" x14ac:dyDescent="0.25">
      <c r="A142" s="22" t="s">
        <v>604</v>
      </c>
      <c r="B142" s="22" t="s">
        <v>208</v>
      </c>
      <c r="C142" s="23" t="s">
        <v>209</v>
      </c>
      <c r="D142" s="29">
        <v>1</v>
      </c>
      <c r="E142" s="29"/>
      <c r="F142" s="22"/>
      <c r="G142" s="23" t="s">
        <v>210</v>
      </c>
      <c r="H142" s="24">
        <v>56.5</v>
      </c>
      <c r="I142" s="25">
        <v>45469</v>
      </c>
      <c r="J142" s="20" t="s">
        <v>18</v>
      </c>
    </row>
    <row r="143" spans="1:10" ht="23.25" x14ac:dyDescent="0.25">
      <c r="A143" s="22" t="s">
        <v>605</v>
      </c>
      <c r="B143" s="22" t="s">
        <v>211</v>
      </c>
      <c r="C143" s="23" t="s">
        <v>212</v>
      </c>
      <c r="D143" s="29">
        <v>1</v>
      </c>
      <c r="E143" s="29"/>
      <c r="F143" s="22"/>
      <c r="G143" s="23" t="s">
        <v>213</v>
      </c>
      <c r="H143" s="24">
        <v>91</v>
      </c>
      <c r="I143" s="25">
        <v>45469</v>
      </c>
      <c r="J143" s="20" t="s">
        <v>18</v>
      </c>
    </row>
  </sheetData>
  <autoFilter ref="A1:J1" xr:uid="{F2511FD6-6AF1-45F9-B7B5-B7BD4E514353}"/>
  <mergeCells count="57">
    <mergeCell ref="B4:B8"/>
    <mergeCell ref="G4:G8"/>
    <mergeCell ref="I4:I8"/>
    <mergeCell ref="H4:H8"/>
    <mergeCell ref="A4:A8"/>
    <mergeCell ref="A75:A79"/>
    <mergeCell ref="A133:A141"/>
    <mergeCell ref="B133:B141"/>
    <mergeCell ref="F133:F141"/>
    <mergeCell ref="G133:G141"/>
    <mergeCell ref="A80:A94"/>
    <mergeCell ref="A103:A132"/>
    <mergeCell ref="B103:B132"/>
    <mergeCell ref="G103:G132"/>
    <mergeCell ref="A95:A96"/>
    <mergeCell ref="B95:B96"/>
    <mergeCell ref="G95:G96"/>
    <mergeCell ref="A97:A102"/>
    <mergeCell ref="B97:B102"/>
    <mergeCell ref="F97:F102"/>
    <mergeCell ref="G97:G102"/>
    <mergeCell ref="I133:I141"/>
    <mergeCell ref="B75:B79"/>
    <mergeCell ref="G75:G79"/>
    <mergeCell ref="I75:I79"/>
    <mergeCell ref="I97:I102"/>
    <mergeCell ref="B80:B94"/>
    <mergeCell ref="G80:G94"/>
    <mergeCell ref="I80:I94"/>
    <mergeCell ref="H75:H79"/>
    <mergeCell ref="I103:I132"/>
    <mergeCell ref="I95:I96"/>
    <mergeCell ref="A66:A74"/>
    <mergeCell ref="B66:B74"/>
    <mergeCell ref="G66:G74"/>
    <mergeCell ref="I66:I74"/>
    <mergeCell ref="A62:A65"/>
    <mergeCell ref="B62:B65"/>
    <mergeCell ref="G62:G65"/>
    <mergeCell ref="I62:I65"/>
    <mergeCell ref="H66:H74"/>
    <mergeCell ref="H62:H65"/>
    <mergeCell ref="I44:I48"/>
    <mergeCell ref="A9:A30"/>
    <mergeCell ref="B9:B30"/>
    <mergeCell ref="G9:G30"/>
    <mergeCell ref="I9:I30"/>
    <mergeCell ref="A31:A43"/>
    <mergeCell ref="B31:B43"/>
    <mergeCell ref="F31:F43"/>
    <mergeCell ref="G31:G43"/>
    <mergeCell ref="I31:I43"/>
    <mergeCell ref="A44:A47"/>
    <mergeCell ref="B44:B47"/>
    <mergeCell ref="G44:G48"/>
    <mergeCell ref="F44:F48"/>
    <mergeCell ref="F9:F30"/>
  </mergeCells>
  <phoneticPr fontId="3" type="noConversion"/>
  <conditionalFormatting sqref="C2:C8">
    <cfRule type="duplicateValues" dxfId="2" priority="3"/>
    <cfRule type="duplicateValues" dxfId="1" priority="4"/>
  </conditionalFormatting>
  <conditionalFormatting sqref="C9:C143">
    <cfRule type="duplicateValues" dxfId="0" priority="8"/>
  </conditionalFormatting>
  <pageMargins left="0.7" right="0.7" top="0.75" bottom="0.75" header="0.3" footer="0.3"/>
  <pageSetup paperSize="8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B8 Group 1</vt:lpstr>
      <vt:lpstr>B8 Group 2</vt:lpstr>
      <vt:lpstr>PSM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d.kisil</dc:creator>
  <cp:keywords/>
  <dc:description/>
  <cp:lastModifiedBy>Radosław Juszczak</cp:lastModifiedBy>
  <cp:revision/>
  <dcterms:created xsi:type="dcterms:W3CDTF">2015-06-05T18:19:34Z</dcterms:created>
  <dcterms:modified xsi:type="dcterms:W3CDTF">2024-11-27T11:08:03Z</dcterms:modified>
  <cp:category/>
  <cp:contentStatus/>
</cp:coreProperties>
</file>